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NOVIEMBRE 30 DE 2023 PRESPTO\PDF\"/>
    </mc:Choice>
  </mc:AlternateContent>
  <bookViews>
    <workbookView xWindow="0" yWindow="0" windowWidth="28800" windowHeight="11535"/>
  </bookViews>
  <sheets>
    <sheet name="GASTOS DE INVERSION " sheetId="1" r:id="rId1"/>
  </sheets>
  <definedNames>
    <definedName name="_xlnm.Print_Titles" localSheetId="0">'GASTOS DE INVERSION '!$6:$6</definedName>
  </definedNames>
  <calcPr calcId="152511"/>
</workbook>
</file>

<file path=xl/calcChain.xml><?xml version="1.0" encoding="utf-8"?>
<calcChain xmlns="http://schemas.openxmlformats.org/spreadsheetml/2006/main">
  <c r="U28" i="1" l="1"/>
  <c r="T28" i="1"/>
  <c r="S28" i="1"/>
  <c r="R28" i="1"/>
  <c r="U27" i="1"/>
  <c r="T27" i="1"/>
  <c r="S27" i="1"/>
  <c r="R27" i="1"/>
  <c r="U26" i="1"/>
  <c r="T26" i="1"/>
  <c r="S26" i="1"/>
  <c r="R26" i="1"/>
  <c r="U24" i="1"/>
  <c r="T24" i="1"/>
  <c r="S24" i="1"/>
  <c r="R24" i="1"/>
  <c r="U23" i="1"/>
  <c r="T23" i="1"/>
  <c r="S23" i="1"/>
  <c r="R23" i="1"/>
  <c r="U21" i="1"/>
  <c r="T21" i="1"/>
  <c r="S21" i="1"/>
  <c r="R21" i="1"/>
  <c r="U20" i="1"/>
  <c r="T20" i="1"/>
  <c r="S20" i="1"/>
  <c r="R20" i="1"/>
  <c r="U19" i="1"/>
  <c r="T19" i="1"/>
  <c r="S19" i="1"/>
  <c r="R19" i="1"/>
  <c r="U18" i="1"/>
  <c r="T18" i="1"/>
  <c r="S18" i="1"/>
  <c r="R18" i="1"/>
  <c r="U17" i="1"/>
  <c r="T17" i="1"/>
  <c r="S17" i="1"/>
  <c r="R17" i="1"/>
  <c r="U16" i="1"/>
  <c r="T16" i="1"/>
  <c r="S16" i="1"/>
  <c r="R16" i="1"/>
  <c r="U15" i="1"/>
  <c r="T15" i="1"/>
  <c r="S15" i="1"/>
  <c r="R15" i="1"/>
  <c r="U14" i="1"/>
  <c r="T14" i="1"/>
  <c r="S14" i="1"/>
  <c r="R14" i="1"/>
  <c r="U13" i="1"/>
  <c r="T13" i="1"/>
  <c r="S13" i="1"/>
  <c r="R13" i="1"/>
  <c r="U12" i="1"/>
  <c r="T12" i="1"/>
  <c r="S12" i="1"/>
  <c r="R12" i="1"/>
  <c r="U11" i="1"/>
  <c r="T11" i="1"/>
  <c r="S11" i="1"/>
  <c r="R11" i="1"/>
  <c r="U9" i="1"/>
  <c r="T9" i="1"/>
  <c r="S9" i="1"/>
  <c r="R9" i="1"/>
  <c r="U8" i="1"/>
  <c r="T8" i="1"/>
  <c r="S8" i="1"/>
  <c r="R8" i="1"/>
  <c r="Q29" i="1"/>
  <c r="P29" i="1"/>
  <c r="T29" i="1" s="1"/>
  <c r="O29" i="1"/>
  <c r="N29" i="1"/>
  <c r="M29" i="1"/>
  <c r="L29" i="1"/>
  <c r="K29" i="1"/>
  <c r="J29" i="1"/>
  <c r="I29" i="1"/>
  <c r="Q25" i="1"/>
  <c r="P25" i="1"/>
  <c r="O25" i="1"/>
  <c r="N25" i="1"/>
  <c r="M25" i="1"/>
  <c r="L25" i="1"/>
  <c r="K25" i="1"/>
  <c r="J25" i="1"/>
  <c r="I25" i="1"/>
  <c r="Q22" i="1"/>
  <c r="P22" i="1"/>
  <c r="O22" i="1"/>
  <c r="N22" i="1"/>
  <c r="M22" i="1"/>
  <c r="L22" i="1"/>
  <c r="K22" i="1"/>
  <c r="J22" i="1"/>
  <c r="I22" i="1"/>
  <c r="Q10" i="1"/>
  <c r="P10" i="1"/>
  <c r="O10" i="1"/>
  <c r="N10" i="1"/>
  <c r="N30" i="1" s="1"/>
  <c r="M10" i="1"/>
  <c r="L10" i="1"/>
  <c r="K10" i="1"/>
  <c r="J10" i="1"/>
  <c r="I10" i="1"/>
  <c r="R10" i="1" l="1"/>
  <c r="U29" i="1"/>
  <c r="R22" i="1"/>
  <c r="I30" i="1"/>
  <c r="S25" i="1"/>
  <c r="U22" i="1"/>
  <c r="T25" i="1"/>
  <c r="U25" i="1"/>
  <c r="M30" i="1"/>
  <c r="S10" i="1"/>
  <c r="R25" i="1"/>
  <c r="T10" i="1"/>
  <c r="J30" i="1"/>
  <c r="U10" i="1"/>
  <c r="S22" i="1"/>
  <c r="S29" i="1"/>
  <c r="O30" i="1"/>
  <c r="K30" i="1"/>
  <c r="T22" i="1"/>
  <c r="R29" i="1"/>
  <c r="P30" i="1"/>
  <c r="Q30" i="1"/>
  <c r="L30" i="1"/>
  <c r="U7" i="1"/>
  <c r="T7" i="1"/>
  <c r="S7" i="1"/>
  <c r="R7" i="1"/>
  <c r="R30" i="1" l="1"/>
  <c r="U30" i="1"/>
  <c r="T30" i="1"/>
  <c r="S30" i="1"/>
</calcChain>
</file>

<file path=xl/sharedStrings.xml><?xml version="1.0" encoding="utf-8"?>
<sst xmlns="http://schemas.openxmlformats.org/spreadsheetml/2006/main" count="221" uniqueCount="79">
  <si>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</si>
  <si>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</si>
  <si>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</si>
  <si>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</si>
  <si>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</si>
  <si>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</si>
  <si>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</si>
  <si>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</si>
  <si>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</si>
  <si>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</si>
  <si>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</si>
  <si>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</si>
  <si>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</si>
  <si>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</si>
  <si>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</si>
  <si>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</si>
  <si>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</si>
  <si>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</si>
  <si>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Nación</t>
  </si>
  <si>
    <t>10</t>
  </si>
  <si>
    <t>CSF</t>
  </si>
  <si>
    <t>11</t>
  </si>
  <si>
    <t>SSF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</si>
  <si>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</si>
  <si>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</si>
  <si>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</si>
  <si>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</si>
  <si>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</si>
  <si>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</si>
  <si>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</si>
  <si>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</si>
  <si>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</si>
  <si>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</si>
  <si>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</si>
  <si>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</si>
  <si>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</si>
  <si>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</si>
  <si>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</si>
  <si>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</si>
  <si>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</si>
  <si>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</si>
  <si>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</si>
  <si>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</si>
  <si>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</si>
  <si>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</si>
  <si>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</si>
  <si>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</si>
  <si>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</si>
  <si>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</si>
  <si>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</si>
  <si>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</si>
  <si>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</si>
  <si>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</si>
  <si>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</si>
  <si>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</si>
  <si>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</si>
  <si>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</si>
  <si>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</si>
  <si>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</si>
  <si>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</si>
  <si>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FORTALECIMIENTO DE LOS SERVICIOS BRINDADOS A LOS USUARIOS DE COMERCIO EXTERIOR A NIVEL  NACIONAL</t>
  </si>
  <si>
    <t xml:space="preserve">GASTOS DE INVERSION </t>
  </si>
  <si>
    <t>APROPIACION SIN COMPROMETER</t>
  </si>
  <si>
    <t xml:space="preserve">MINISTERIO DE COMERCIO INDUSTRIA Y TURISMO </t>
  </si>
  <si>
    <t xml:space="preserve">EJECUCIÓN PRESUPUESTAL ACUMULADA CON CORTE AL 30 DE NOVIEMBRE DE 2023 </t>
  </si>
  <si>
    <t xml:space="preserve">VICEMINISTERIO DE COMERCIO EXTERIOR </t>
  </si>
  <si>
    <t>VICEMINISTERIO DE DESARROLLO EMPRESARIAL</t>
  </si>
  <si>
    <t xml:space="preserve">SECRETARIA GENERAL </t>
  </si>
  <si>
    <t>VICEMINISTERIO DE TURISMO</t>
  </si>
  <si>
    <t xml:space="preserve">TOTAL PRESUPUESTO GASTOS DE INVERSION 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</si>
  <si>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</si>
  <si>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</si>
  <si>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</si>
  <si>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r>
      <rPr>
        <b/>
        <sz val="8"/>
        <rFont val="Arial"/>
        <family val="2"/>
      </rPr>
      <t>Nota 3:</t>
    </r>
    <r>
      <rPr>
        <sz val="8"/>
        <rFont val="Arial"/>
        <family val="2"/>
      </rPr>
      <t xml:space="preserve"> Ley No.2299 del 10 de Julio de 2023. Por la cual se adiciona y efectuan unas modificaciones al Presupuesto General de la Nación de la Vigencia Fiscal de 2023</t>
    </r>
  </si>
  <si>
    <r>
      <rPr>
        <b/>
        <sz val="8"/>
        <rFont val="Arial"/>
        <family val="2"/>
      </rPr>
      <t>Nota 4</t>
    </r>
    <r>
      <rPr>
        <sz val="8"/>
        <rFont val="Arial"/>
        <family val="2"/>
      </rPr>
      <t>: Decreto No. 1234 del 25 de Julio de 2023. Por el cual se liquida la Ley 2299 del 10 de julio de 2023 que adiciona y efectúa unas modificaciones al Presupuesto General de la Nación de la Vigencia Fiscal de 2023.</t>
    </r>
  </si>
  <si>
    <t>COMP/ APR</t>
  </si>
  <si>
    <t>OBLG/ APR</t>
  </si>
  <si>
    <t>PAGO/ APR</t>
  </si>
  <si>
    <r>
      <rPr>
        <b/>
        <sz val="7"/>
        <rFont val="Verdana"/>
        <family val="2"/>
      </rPr>
      <t>FECHA DE GENERACIÓN</t>
    </r>
    <r>
      <rPr>
        <sz val="7"/>
        <rFont val="Verdana"/>
        <family val="2"/>
      </rPr>
      <t>: DICIEMBRE 01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</si>
</sst>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name val="Verdana"/>
      <family val="2"/>
    </font>
    <font>
      <b/>
      <sz val="11"/>
      <color rgb="FF000000"/>
      <name val="Verdana"/>
      <family val="2"/>
    </font>
    <font>
      <sz val="11"/>
      <name val="Calibri"/>
      <family val="2"/>
    </font>
    <font>
      <b/>
      <sz val="7"/>
      <name val="Verdana"/>
      <family val="2"/>
    </font>
    <font>
      <sz val="7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2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10" fontId="1" fillId="0" borderId="0" xfId="0" applyNumberFormat="1" applyFont="1" applyFill="1" applyBorder="1"/>
    <xf numFmtId="10" fontId="5" fillId="0" borderId="0" xfId="0" applyNumberFormat="1" applyFont="1" applyFill="1" applyBorder="1"/>
    <xf numFmtId="0" fontId="7" fillId="3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7" fontId="6" fillId="0" borderId="1" xfId="0" applyNumberFormat="1" applyFont="1" applyFill="1" applyBorder="1" applyAlignment="1">
      <alignment horizontal="right" vertical="center" wrapText="1"/>
    </xf>
    <xf numFmtId="10" fontId="6" fillId="0" borderId="1" xfId="0" applyNumberFormat="1" applyFont="1" applyFill="1" applyBorder="1" applyAlignment="1">
      <alignment horizontal="right" vertical="center" wrapText="1"/>
    </xf>
    <xf numFmtId="0" fontId="9" fillId="3" borderId="1" xfId="0" applyNumberFormat="1" applyFont="1" applyFill="1" applyBorder="1" applyAlignment="1">
      <alignment horizontal="center" vertical="center" wrapText="1" readingOrder="1"/>
    </xf>
    <xf numFmtId="7" fontId="8" fillId="2" borderId="1" xfId="0" applyNumberFormat="1" applyFont="1" applyFill="1" applyBorder="1" applyAlignment="1">
      <alignment horizontal="right" vertical="center" wrapText="1"/>
    </xf>
    <xf numFmtId="10" fontId="8" fillId="2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/>
    <xf numFmtId="0" fontId="12" fillId="0" borderId="0" xfId="0" applyFont="1" applyFill="1" applyBorder="1"/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190500</xdr:colOff>
      <xdr:row>2</xdr:row>
      <xdr:rowOff>133350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5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1257299</xdr:colOff>
      <xdr:row>0</xdr:row>
      <xdr:rowOff>0</xdr:rowOff>
    </xdr:from>
    <xdr:to>
      <xdr:col>20</xdr:col>
      <xdr:colOff>561974</xdr:colOff>
      <xdr:row>2</xdr:row>
      <xdr:rowOff>76200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12024" y="0"/>
          <a:ext cx="29622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9"/>
  <sheetViews>
    <sheetView showGridLines="0" tabSelected="1" workbookViewId="0">
      <selection activeCell="R5" sqref="R5"/>
    </sheetView>
  </sheetViews>
  <sheetFormatPr baseColWidth="10" defaultRowHeight="15" x14ac:dyDescent="0.25"/>
  <cols>
    <col min="1" max="4" width="5.42578125" customWidth="1"/>
    <col min="5" max="5" width="6.140625" customWidth="1"/>
    <col min="6" max="6" width="5.7109375" customWidth="1"/>
    <col min="7" max="7" width="6.140625" customWidth="1"/>
    <col min="8" max="8" width="27.5703125" customWidth="1"/>
    <col min="9" max="9" width="17.85546875" customWidth="1"/>
    <col min="10" max="10" width="16.42578125" customWidth="1"/>
    <col min="11" max="11" width="15.85546875" customWidth="1"/>
    <col min="12" max="12" width="16.85546875" customWidth="1"/>
    <col min="13" max="14" width="15.7109375" customWidth="1"/>
    <col min="15" max="15" width="17.28515625" customWidth="1"/>
    <col min="16" max="16" width="16.28515625" customWidth="1"/>
    <col min="17" max="17" width="15.85546875" customWidth="1"/>
    <col min="18" max="18" width="14.85546875" customWidth="1"/>
    <col min="19" max="19" width="8.140625" customWidth="1"/>
    <col min="20" max="20" width="7.42578125" customWidth="1"/>
    <col min="21" max="21" width="6.28515625" customWidth="1"/>
  </cols>
  <sheetData>
    <row r="1" spans="1:22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</row>
    <row r="2" spans="1:22" x14ac:dyDescent="0.25">
      <c r="A2" s="18" t="s">
        <v>63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2" x14ac:dyDescent="0.25">
      <c r="A3" s="18" t="s">
        <v>64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2" x14ac:dyDescent="0.25">
      <c r="A4" s="18" t="s">
        <v>61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2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20" t="s">
        <v>78</v>
      </c>
      <c r="S5" s="20"/>
      <c r="T5" s="20"/>
      <c r="U5" s="20"/>
    </row>
    <row r="6" spans="1:22" ht="31.5" customHeight="1" thickTop="1" thickBot="1" x14ac:dyDescent="0.3">
      <c r="A6" s="13" t="s">
        <v>1</v>
      </c>
      <c r="B6" s="13" t="s">
        <v>2</v>
      </c>
      <c r="C6" s="13" t="s">
        <v>3</v>
      </c>
      <c r="D6" s="13" t="s">
        <v>4</v>
      </c>
      <c r="E6" s="13" t="s">
        <v>5</v>
      </c>
      <c r="F6" s="13" t="s">
        <v>6</v>
      </c>
      <c r="G6" s="13" t="s">
        <v>7</v>
      </c>
      <c r="H6" s="13" t="s">
        <v>8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3" t="s">
        <v>16</v>
      </c>
      <c r="Q6" s="13" t="s">
        <v>17</v>
      </c>
      <c r="R6" s="5" t="s">
        <v>62</v>
      </c>
      <c r="S6" s="5" t="s">
        <v>75</v>
      </c>
      <c r="T6" s="5" t="s">
        <v>76</v>
      </c>
      <c r="U6" s="5" t="s">
        <v>77</v>
      </c>
    </row>
    <row r="7" spans="1:22" ht="79.5" customHeight="1" thickTop="1" thickBot="1" x14ac:dyDescent="0.3">
      <c r="A7" s="8" t="s">
        <v>23</v>
      </c>
      <c r="B7" s="8" t="s">
        <v>24</v>
      </c>
      <c r="C7" s="8" t="s">
        <v>25</v>
      </c>
      <c r="D7" s="8" t="s">
        <v>26</v>
      </c>
      <c r="E7" s="8" t="s">
        <v>18</v>
      </c>
      <c r="F7" s="8" t="s">
        <v>19</v>
      </c>
      <c r="G7" s="8" t="s">
        <v>20</v>
      </c>
      <c r="H7" s="9" t="s">
        <v>27</v>
      </c>
      <c r="I7" s="10">
        <v>3775000000</v>
      </c>
      <c r="J7" s="10">
        <v>0</v>
      </c>
      <c r="K7" s="10">
        <v>0</v>
      </c>
      <c r="L7" s="10">
        <v>3775000000</v>
      </c>
      <c r="M7" s="10">
        <v>3357507015.6599998</v>
      </c>
      <c r="N7" s="10">
        <v>417492984.33999997</v>
      </c>
      <c r="O7" s="10">
        <v>3273616765.6599998</v>
      </c>
      <c r="P7" s="10">
        <v>2684330199.6700001</v>
      </c>
      <c r="Q7" s="10">
        <v>2563596512.6700001</v>
      </c>
      <c r="R7" s="11">
        <f t="shared" ref="R7:R30" si="0">+L7-O7</f>
        <v>501383234.34000015</v>
      </c>
      <c r="S7" s="12">
        <f t="shared" ref="S7:S30" si="1">+O7/L7</f>
        <v>0.86718324918145695</v>
      </c>
      <c r="T7" s="12">
        <f t="shared" ref="T7:T30" si="2">+P7/L7</f>
        <v>0.71108084759470203</v>
      </c>
      <c r="U7" s="12">
        <f t="shared" ref="U7:U30" si="3">+Q7/L7</f>
        <v>0.67909841395231785</v>
      </c>
      <c r="V7" s="3"/>
    </row>
    <row r="8" spans="1:22" ht="89.25" customHeight="1" thickTop="1" thickBot="1" x14ac:dyDescent="0.3">
      <c r="A8" s="8" t="s">
        <v>23</v>
      </c>
      <c r="B8" s="8" t="s">
        <v>24</v>
      </c>
      <c r="C8" s="8" t="s">
        <v>25</v>
      </c>
      <c r="D8" s="8" t="s">
        <v>26</v>
      </c>
      <c r="E8" s="8" t="s">
        <v>18</v>
      </c>
      <c r="F8" s="8" t="s">
        <v>28</v>
      </c>
      <c r="G8" s="8" t="s">
        <v>20</v>
      </c>
      <c r="H8" s="9" t="s">
        <v>27</v>
      </c>
      <c r="I8" s="10">
        <v>19001800000</v>
      </c>
      <c r="J8" s="10">
        <v>0</v>
      </c>
      <c r="K8" s="10">
        <v>0</v>
      </c>
      <c r="L8" s="10">
        <v>19001800000</v>
      </c>
      <c r="M8" s="10">
        <v>19001800000</v>
      </c>
      <c r="N8" s="10">
        <v>0</v>
      </c>
      <c r="O8" s="10">
        <v>19001800000</v>
      </c>
      <c r="P8" s="10">
        <v>0</v>
      </c>
      <c r="Q8" s="10">
        <v>0</v>
      </c>
      <c r="R8" s="11">
        <f t="shared" si="0"/>
        <v>0</v>
      </c>
      <c r="S8" s="12">
        <f t="shared" si="1"/>
        <v>1</v>
      </c>
      <c r="T8" s="12">
        <f t="shared" si="2"/>
        <v>0</v>
      </c>
      <c r="U8" s="12">
        <f t="shared" si="3"/>
        <v>0</v>
      </c>
      <c r="V8" s="3"/>
    </row>
    <row r="9" spans="1:22" ht="46.5" thickTop="1" thickBot="1" x14ac:dyDescent="0.3">
      <c r="A9" s="8" t="s">
        <v>23</v>
      </c>
      <c r="B9" s="8" t="s">
        <v>24</v>
      </c>
      <c r="C9" s="8" t="s">
        <v>25</v>
      </c>
      <c r="D9" s="8" t="s">
        <v>26</v>
      </c>
      <c r="E9" s="8" t="s">
        <v>18</v>
      </c>
      <c r="F9" s="8" t="s">
        <v>30</v>
      </c>
      <c r="G9" s="8" t="s">
        <v>22</v>
      </c>
      <c r="H9" s="9" t="s">
        <v>60</v>
      </c>
      <c r="I9" s="10">
        <v>13355000000</v>
      </c>
      <c r="J9" s="10">
        <v>0</v>
      </c>
      <c r="K9" s="10">
        <v>0</v>
      </c>
      <c r="L9" s="10">
        <v>13355000000</v>
      </c>
      <c r="M9" s="10">
        <v>12231899931.139999</v>
      </c>
      <c r="N9" s="10">
        <v>1123100068.8599999</v>
      </c>
      <c r="O9" s="10">
        <v>11926976846.02</v>
      </c>
      <c r="P9" s="10">
        <v>9554239503.9899998</v>
      </c>
      <c r="Q9" s="10">
        <v>9158532800.5499992</v>
      </c>
      <c r="R9" s="11">
        <f t="shared" si="0"/>
        <v>1428023153.9799995</v>
      </c>
      <c r="S9" s="12">
        <f t="shared" si="1"/>
        <v>0.89307202141669795</v>
      </c>
      <c r="T9" s="12">
        <f t="shared" si="2"/>
        <v>0.71540542897716208</v>
      </c>
      <c r="U9" s="12">
        <f t="shared" si="3"/>
        <v>0.68577557473230999</v>
      </c>
      <c r="V9" s="3"/>
    </row>
    <row r="10" spans="1:22" ht="33" customHeight="1" thickTop="1" thickBot="1" x14ac:dyDescent="0.3">
      <c r="A10" s="6"/>
      <c r="B10" s="6"/>
      <c r="C10" s="6"/>
      <c r="D10" s="6"/>
      <c r="E10" s="6"/>
      <c r="F10" s="6"/>
      <c r="G10" s="6"/>
      <c r="H10" s="2" t="s">
        <v>65</v>
      </c>
      <c r="I10" s="7">
        <f>SUM(I7:I9)</f>
        <v>36131800000</v>
      </c>
      <c r="J10" s="7">
        <f t="shared" ref="J10:Q10" si="4">SUM(J7:J9)</f>
        <v>0</v>
      </c>
      <c r="K10" s="7">
        <f t="shared" si="4"/>
        <v>0</v>
      </c>
      <c r="L10" s="7">
        <f t="shared" si="4"/>
        <v>36131800000</v>
      </c>
      <c r="M10" s="7">
        <f t="shared" si="4"/>
        <v>34591206946.800003</v>
      </c>
      <c r="N10" s="7">
        <f t="shared" si="4"/>
        <v>1540593053.1999998</v>
      </c>
      <c r="O10" s="7">
        <f t="shared" si="4"/>
        <v>34202393611.68</v>
      </c>
      <c r="P10" s="7">
        <f t="shared" si="4"/>
        <v>12238569703.66</v>
      </c>
      <c r="Q10" s="7">
        <f t="shared" si="4"/>
        <v>11722129313.219999</v>
      </c>
      <c r="R10" s="14">
        <f t="shared" si="0"/>
        <v>1929406388.3199997</v>
      </c>
      <c r="S10" s="15">
        <f t="shared" si="1"/>
        <v>0.94660087822029348</v>
      </c>
      <c r="T10" s="15">
        <f t="shared" si="2"/>
        <v>0.3387201773412894</v>
      </c>
      <c r="U10" s="15">
        <f t="shared" si="3"/>
        <v>0.32442694006996603</v>
      </c>
      <c r="V10" s="3"/>
    </row>
    <row r="11" spans="1:22" ht="67.5" customHeight="1" thickTop="1" thickBot="1" x14ac:dyDescent="0.3">
      <c r="A11" s="8" t="s">
        <v>23</v>
      </c>
      <c r="B11" s="8" t="s">
        <v>29</v>
      </c>
      <c r="C11" s="8" t="s">
        <v>25</v>
      </c>
      <c r="D11" s="8" t="s">
        <v>32</v>
      </c>
      <c r="E11" s="8" t="s">
        <v>18</v>
      </c>
      <c r="F11" s="8" t="s">
        <v>19</v>
      </c>
      <c r="G11" s="8" t="s">
        <v>20</v>
      </c>
      <c r="H11" s="9" t="s">
        <v>33</v>
      </c>
      <c r="I11" s="10">
        <v>10422750116</v>
      </c>
      <c r="J11" s="10">
        <v>16800000000</v>
      </c>
      <c r="K11" s="10">
        <v>0</v>
      </c>
      <c r="L11" s="10">
        <v>27222750116</v>
      </c>
      <c r="M11" s="10">
        <v>26589889651.459999</v>
      </c>
      <c r="N11" s="10">
        <v>632860464.53999996</v>
      </c>
      <c r="O11" s="10">
        <v>26589889651.459999</v>
      </c>
      <c r="P11" s="10">
        <v>6610530358.46</v>
      </c>
      <c r="Q11" s="10">
        <v>6567182955.46</v>
      </c>
      <c r="R11" s="11">
        <f t="shared" si="0"/>
        <v>632860464.54000092</v>
      </c>
      <c r="S11" s="12">
        <f t="shared" si="1"/>
        <v>0.97675251538351959</v>
      </c>
      <c r="T11" s="12">
        <f t="shared" si="2"/>
        <v>0.24283110010162795</v>
      </c>
      <c r="U11" s="12">
        <f t="shared" si="3"/>
        <v>0.24123877740038394</v>
      </c>
      <c r="V11" s="3"/>
    </row>
    <row r="12" spans="1:22" ht="69" thickTop="1" thickBot="1" x14ac:dyDescent="0.3">
      <c r="A12" s="8" t="s">
        <v>23</v>
      </c>
      <c r="B12" s="8" t="s">
        <v>29</v>
      </c>
      <c r="C12" s="8" t="s">
        <v>25</v>
      </c>
      <c r="D12" s="8" t="s">
        <v>34</v>
      </c>
      <c r="E12" s="8" t="s">
        <v>18</v>
      </c>
      <c r="F12" s="8" t="s">
        <v>19</v>
      </c>
      <c r="G12" s="8" t="s">
        <v>20</v>
      </c>
      <c r="H12" s="9" t="s">
        <v>35</v>
      </c>
      <c r="I12" s="10">
        <v>20775856863</v>
      </c>
      <c r="J12" s="10">
        <v>15000000000</v>
      </c>
      <c r="K12" s="10">
        <v>0</v>
      </c>
      <c r="L12" s="10">
        <v>35775856863</v>
      </c>
      <c r="M12" s="10">
        <v>35775856863</v>
      </c>
      <c r="N12" s="10">
        <v>0</v>
      </c>
      <c r="O12" s="10">
        <v>35775856863</v>
      </c>
      <c r="P12" s="10">
        <v>20775856863</v>
      </c>
      <c r="Q12" s="10">
        <v>20775856863</v>
      </c>
      <c r="R12" s="11">
        <f t="shared" si="0"/>
        <v>0</v>
      </c>
      <c r="S12" s="12">
        <f t="shared" si="1"/>
        <v>1</v>
      </c>
      <c r="T12" s="12">
        <f t="shared" si="2"/>
        <v>0.58072283055466789</v>
      </c>
      <c r="U12" s="12">
        <f t="shared" si="3"/>
        <v>0.58072283055466789</v>
      </c>
      <c r="V12" s="3"/>
    </row>
    <row r="13" spans="1:22" ht="46.5" thickTop="1" thickBot="1" x14ac:dyDescent="0.3">
      <c r="A13" s="8" t="s">
        <v>23</v>
      </c>
      <c r="B13" s="8" t="s">
        <v>29</v>
      </c>
      <c r="C13" s="8" t="s">
        <v>25</v>
      </c>
      <c r="D13" s="8" t="s">
        <v>36</v>
      </c>
      <c r="E13" s="8" t="s">
        <v>18</v>
      </c>
      <c r="F13" s="8" t="s">
        <v>19</v>
      </c>
      <c r="G13" s="8" t="s">
        <v>20</v>
      </c>
      <c r="H13" s="9" t="s">
        <v>37</v>
      </c>
      <c r="I13" s="10">
        <v>6092612574</v>
      </c>
      <c r="J13" s="10">
        <v>4450000000</v>
      </c>
      <c r="K13" s="10">
        <v>0</v>
      </c>
      <c r="L13" s="10">
        <v>10542612574</v>
      </c>
      <c r="M13" s="10">
        <v>10395088957.16</v>
      </c>
      <c r="N13" s="10">
        <v>147523616.84</v>
      </c>
      <c r="O13" s="10">
        <v>10368778924.16</v>
      </c>
      <c r="P13" s="10">
        <v>4183500721.1599998</v>
      </c>
      <c r="Q13" s="10">
        <v>4103952988.1599998</v>
      </c>
      <c r="R13" s="11">
        <f t="shared" si="0"/>
        <v>173833649.84000015</v>
      </c>
      <c r="S13" s="12">
        <f t="shared" si="1"/>
        <v>0.98351133093245735</v>
      </c>
      <c r="T13" s="12">
        <f t="shared" si="2"/>
        <v>0.39681821671767331</v>
      </c>
      <c r="U13" s="12">
        <f t="shared" si="3"/>
        <v>0.38927286375685421</v>
      </c>
      <c r="V13" s="3"/>
    </row>
    <row r="14" spans="1:22" ht="57.75" thickTop="1" thickBot="1" x14ac:dyDescent="0.3">
      <c r="A14" s="8" t="s">
        <v>23</v>
      </c>
      <c r="B14" s="8" t="s">
        <v>29</v>
      </c>
      <c r="C14" s="8" t="s">
        <v>25</v>
      </c>
      <c r="D14" s="8" t="s">
        <v>38</v>
      </c>
      <c r="E14" s="8" t="s">
        <v>18</v>
      </c>
      <c r="F14" s="8" t="s">
        <v>19</v>
      </c>
      <c r="G14" s="8" t="s">
        <v>20</v>
      </c>
      <c r="H14" s="9" t="s">
        <v>39</v>
      </c>
      <c r="I14" s="10">
        <v>19000000000</v>
      </c>
      <c r="J14" s="10">
        <v>0</v>
      </c>
      <c r="K14" s="10">
        <v>0</v>
      </c>
      <c r="L14" s="10">
        <v>19000000000</v>
      </c>
      <c r="M14" s="10">
        <v>18886211249.75</v>
      </c>
      <c r="N14" s="10">
        <v>113788750.25</v>
      </c>
      <c r="O14" s="10">
        <v>18886211249.75</v>
      </c>
      <c r="P14" s="10">
        <v>18685955525.75</v>
      </c>
      <c r="Q14" s="10">
        <v>18636279525.75</v>
      </c>
      <c r="R14" s="11">
        <f t="shared" si="0"/>
        <v>113788750.25</v>
      </c>
      <c r="S14" s="12">
        <f t="shared" si="1"/>
        <v>0.99401111840789469</v>
      </c>
      <c r="T14" s="12">
        <f t="shared" si="2"/>
        <v>0.98347134346052634</v>
      </c>
      <c r="U14" s="12">
        <f t="shared" si="3"/>
        <v>0.98085681714473683</v>
      </c>
      <c r="V14" s="3"/>
    </row>
    <row r="15" spans="1:22" ht="46.5" thickTop="1" thickBot="1" x14ac:dyDescent="0.3">
      <c r="A15" s="8" t="s">
        <v>23</v>
      </c>
      <c r="B15" s="8" t="s">
        <v>29</v>
      </c>
      <c r="C15" s="8" t="s">
        <v>25</v>
      </c>
      <c r="D15" s="8" t="s">
        <v>42</v>
      </c>
      <c r="E15" s="8" t="s">
        <v>18</v>
      </c>
      <c r="F15" s="8" t="s">
        <v>19</v>
      </c>
      <c r="G15" s="8" t="s">
        <v>20</v>
      </c>
      <c r="H15" s="9" t="s">
        <v>43</v>
      </c>
      <c r="I15" s="10">
        <v>1000000000</v>
      </c>
      <c r="J15" s="10">
        <v>96000000000</v>
      </c>
      <c r="K15" s="10">
        <v>0</v>
      </c>
      <c r="L15" s="10">
        <v>97000000000</v>
      </c>
      <c r="M15" s="10">
        <v>96846953940</v>
      </c>
      <c r="N15" s="10">
        <v>153046060</v>
      </c>
      <c r="O15" s="10">
        <v>86367327927</v>
      </c>
      <c r="P15" s="10">
        <v>846953940</v>
      </c>
      <c r="Q15" s="10">
        <v>846953940</v>
      </c>
      <c r="R15" s="11">
        <f t="shared" si="0"/>
        <v>10632672073</v>
      </c>
      <c r="S15" s="12">
        <f t="shared" si="1"/>
        <v>0.89038482398969077</v>
      </c>
      <c r="T15" s="12">
        <f t="shared" si="2"/>
        <v>8.7314839175257741E-3</v>
      </c>
      <c r="U15" s="12">
        <f t="shared" si="3"/>
        <v>8.7314839175257741E-3</v>
      </c>
      <c r="V15" s="3"/>
    </row>
    <row r="16" spans="1:22" ht="91.5" thickTop="1" thickBot="1" x14ac:dyDescent="0.3">
      <c r="A16" s="8" t="s">
        <v>23</v>
      </c>
      <c r="B16" s="8" t="s">
        <v>29</v>
      </c>
      <c r="C16" s="8" t="s">
        <v>25</v>
      </c>
      <c r="D16" s="8" t="s">
        <v>44</v>
      </c>
      <c r="E16" s="8" t="s">
        <v>18</v>
      </c>
      <c r="F16" s="8" t="s">
        <v>19</v>
      </c>
      <c r="G16" s="8" t="s">
        <v>20</v>
      </c>
      <c r="H16" s="9" t="s">
        <v>45</v>
      </c>
      <c r="I16" s="10">
        <v>4000000000</v>
      </c>
      <c r="J16" s="10">
        <v>0</v>
      </c>
      <c r="K16" s="10">
        <v>0</v>
      </c>
      <c r="L16" s="10">
        <v>4000000000</v>
      </c>
      <c r="M16" s="10">
        <v>3964838151.8000002</v>
      </c>
      <c r="N16" s="10">
        <v>35161848.200000003</v>
      </c>
      <c r="O16" s="10">
        <v>3412019984.8000002</v>
      </c>
      <c r="P16" s="10">
        <v>1599442219.72</v>
      </c>
      <c r="Q16" s="10">
        <v>1561389583.72</v>
      </c>
      <c r="R16" s="11">
        <f t="shared" si="0"/>
        <v>587980015.19999981</v>
      </c>
      <c r="S16" s="12">
        <f t="shared" si="1"/>
        <v>0.85300499620000003</v>
      </c>
      <c r="T16" s="12">
        <f t="shared" si="2"/>
        <v>0.39986055493</v>
      </c>
      <c r="U16" s="12">
        <f t="shared" si="3"/>
        <v>0.39034739593000001</v>
      </c>
      <c r="V16" s="3"/>
    </row>
    <row r="17" spans="1:22" ht="35.25" thickTop="1" thickBot="1" x14ac:dyDescent="0.3">
      <c r="A17" s="8" t="s">
        <v>23</v>
      </c>
      <c r="B17" s="8" t="s">
        <v>29</v>
      </c>
      <c r="C17" s="8" t="s">
        <v>25</v>
      </c>
      <c r="D17" s="8" t="s">
        <v>46</v>
      </c>
      <c r="E17" s="8" t="s">
        <v>18</v>
      </c>
      <c r="F17" s="8" t="s">
        <v>19</v>
      </c>
      <c r="G17" s="8" t="s">
        <v>20</v>
      </c>
      <c r="H17" s="9" t="s">
        <v>47</v>
      </c>
      <c r="I17" s="10">
        <v>2900000000</v>
      </c>
      <c r="J17" s="10">
        <v>0</v>
      </c>
      <c r="K17" s="10">
        <v>0</v>
      </c>
      <c r="L17" s="10">
        <v>2900000000</v>
      </c>
      <c r="M17" s="10">
        <v>2500839884.3000002</v>
      </c>
      <c r="N17" s="10">
        <v>399160115.69999999</v>
      </c>
      <c r="O17" s="10">
        <v>1862921009.3</v>
      </c>
      <c r="P17" s="10">
        <v>1456054485.3</v>
      </c>
      <c r="Q17" s="10">
        <v>1456054485.3</v>
      </c>
      <c r="R17" s="11">
        <f t="shared" si="0"/>
        <v>1037078990.7</v>
      </c>
      <c r="S17" s="12">
        <f t="shared" si="1"/>
        <v>0.64238655493103447</v>
      </c>
      <c r="T17" s="12">
        <f t="shared" si="2"/>
        <v>0.50208775355172408</v>
      </c>
      <c r="U17" s="12">
        <f t="shared" si="3"/>
        <v>0.50208775355172408</v>
      </c>
      <c r="V17" s="3"/>
    </row>
    <row r="18" spans="1:22" ht="46.5" thickTop="1" thickBot="1" x14ac:dyDescent="0.3">
      <c r="A18" s="8" t="s">
        <v>23</v>
      </c>
      <c r="B18" s="8" t="s">
        <v>29</v>
      </c>
      <c r="C18" s="8" t="s">
        <v>25</v>
      </c>
      <c r="D18" s="8" t="s">
        <v>48</v>
      </c>
      <c r="E18" s="8" t="s">
        <v>18</v>
      </c>
      <c r="F18" s="8" t="s">
        <v>19</v>
      </c>
      <c r="G18" s="8" t="s">
        <v>20</v>
      </c>
      <c r="H18" s="9" t="s">
        <v>49</v>
      </c>
      <c r="I18" s="10">
        <v>6000000000</v>
      </c>
      <c r="J18" s="10">
        <v>5000000000</v>
      </c>
      <c r="K18" s="10">
        <v>0</v>
      </c>
      <c r="L18" s="10">
        <v>11000000000</v>
      </c>
      <c r="M18" s="10">
        <v>10964815598</v>
      </c>
      <c r="N18" s="10">
        <v>35184402</v>
      </c>
      <c r="O18" s="10">
        <v>10923677698</v>
      </c>
      <c r="P18" s="10">
        <v>4747673011</v>
      </c>
      <c r="Q18" s="10">
        <v>4747673011</v>
      </c>
      <c r="R18" s="11">
        <f t="shared" si="0"/>
        <v>76322302</v>
      </c>
      <c r="S18" s="12">
        <f t="shared" si="1"/>
        <v>0.9930616089090909</v>
      </c>
      <c r="T18" s="12">
        <f t="shared" si="2"/>
        <v>0.43160663736363636</v>
      </c>
      <c r="U18" s="12">
        <f t="shared" si="3"/>
        <v>0.43160663736363636</v>
      </c>
      <c r="V18" s="3"/>
    </row>
    <row r="19" spans="1:22" ht="35.25" thickTop="1" thickBot="1" x14ac:dyDescent="0.3">
      <c r="A19" s="8" t="s">
        <v>23</v>
      </c>
      <c r="B19" s="8" t="s">
        <v>50</v>
      </c>
      <c r="C19" s="8" t="s">
        <v>25</v>
      </c>
      <c r="D19" s="8" t="s">
        <v>51</v>
      </c>
      <c r="E19" s="8" t="s">
        <v>18</v>
      </c>
      <c r="F19" s="8" t="s">
        <v>19</v>
      </c>
      <c r="G19" s="8" t="s">
        <v>20</v>
      </c>
      <c r="H19" s="9" t="s">
        <v>52</v>
      </c>
      <c r="I19" s="10">
        <v>170000000</v>
      </c>
      <c r="J19" s="10">
        <v>0</v>
      </c>
      <c r="K19" s="10">
        <v>0</v>
      </c>
      <c r="L19" s="10">
        <v>170000000</v>
      </c>
      <c r="M19" s="10">
        <v>158825514</v>
      </c>
      <c r="N19" s="10">
        <v>11174486</v>
      </c>
      <c r="O19" s="10">
        <v>149652500</v>
      </c>
      <c r="P19" s="10">
        <v>118621700</v>
      </c>
      <c r="Q19" s="10">
        <v>109554500</v>
      </c>
      <c r="R19" s="11">
        <f t="shared" si="0"/>
        <v>20347500</v>
      </c>
      <c r="S19" s="12">
        <f t="shared" si="1"/>
        <v>0.88030882352941175</v>
      </c>
      <c r="T19" s="12">
        <f t="shared" si="2"/>
        <v>0.69777470588235291</v>
      </c>
      <c r="U19" s="12">
        <f t="shared" si="3"/>
        <v>0.6444382352941177</v>
      </c>
      <c r="V19" s="3"/>
    </row>
    <row r="20" spans="1:22" ht="102.75" thickTop="1" thickBot="1" x14ac:dyDescent="0.3">
      <c r="A20" s="8" t="s">
        <v>23</v>
      </c>
      <c r="B20" s="8" t="s">
        <v>50</v>
      </c>
      <c r="C20" s="8" t="s">
        <v>25</v>
      </c>
      <c r="D20" s="8" t="s">
        <v>53</v>
      </c>
      <c r="E20" s="8" t="s">
        <v>18</v>
      </c>
      <c r="F20" s="8" t="s">
        <v>19</v>
      </c>
      <c r="G20" s="8" t="s">
        <v>20</v>
      </c>
      <c r="H20" s="9" t="s">
        <v>54</v>
      </c>
      <c r="I20" s="10">
        <v>300000000</v>
      </c>
      <c r="J20" s="10">
        <v>0</v>
      </c>
      <c r="K20" s="10">
        <v>0</v>
      </c>
      <c r="L20" s="10">
        <v>300000000</v>
      </c>
      <c r="M20" s="10">
        <v>263486373.19999999</v>
      </c>
      <c r="N20" s="10">
        <v>36513626.799999997</v>
      </c>
      <c r="O20" s="10">
        <v>116486373.2</v>
      </c>
      <c r="P20" s="10">
        <v>94754919.200000003</v>
      </c>
      <c r="Q20" s="10">
        <v>85803919.200000003</v>
      </c>
      <c r="R20" s="11">
        <f t="shared" si="0"/>
        <v>183513626.80000001</v>
      </c>
      <c r="S20" s="12">
        <f t="shared" si="1"/>
        <v>0.38828791066666668</v>
      </c>
      <c r="T20" s="12">
        <f t="shared" si="2"/>
        <v>0.31584973066666666</v>
      </c>
      <c r="U20" s="12">
        <f t="shared" si="3"/>
        <v>0.28601306399999998</v>
      </c>
      <c r="V20" s="3"/>
    </row>
    <row r="21" spans="1:22" ht="69" thickTop="1" thickBot="1" x14ac:dyDescent="0.3">
      <c r="A21" s="8" t="s">
        <v>23</v>
      </c>
      <c r="B21" s="8" t="s">
        <v>50</v>
      </c>
      <c r="C21" s="8" t="s">
        <v>25</v>
      </c>
      <c r="D21" s="8" t="s">
        <v>55</v>
      </c>
      <c r="E21" s="8" t="s">
        <v>18</v>
      </c>
      <c r="F21" s="8" t="s">
        <v>19</v>
      </c>
      <c r="G21" s="8" t="s">
        <v>20</v>
      </c>
      <c r="H21" s="9" t="s">
        <v>56</v>
      </c>
      <c r="I21" s="10">
        <v>150000000</v>
      </c>
      <c r="J21" s="10">
        <v>0</v>
      </c>
      <c r="K21" s="10">
        <v>0</v>
      </c>
      <c r="L21" s="10">
        <v>150000000</v>
      </c>
      <c r="M21" s="10">
        <v>115109965</v>
      </c>
      <c r="N21" s="10">
        <v>34890035</v>
      </c>
      <c r="O21" s="10">
        <v>114149719</v>
      </c>
      <c r="P21" s="10">
        <v>76340967</v>
      </c>
      <c r="Q21" s="10">
        <v>76340967</v>
      </c>
      <c r="R21" s="11">
        <f t="shared" si="0"/>
        <v>35850281</v>
      </c>
      <c r="S21" s="12">
        <f t="shared" si="1"/>
        <v>0.76099812666666666</v>
      </c>
      <c r="T21" s="12">
        <f t="shared" si="2"/>
        <v>0.50893977999999995</v>
      </c>
      <c r="U21" s="12">
        <f t="shared" si="3"/>
        <v>0.50893977999999995</v>
      </c>
      <c r="V21" s="3"/>
    </row>
    <row r="22" spans="1:22" ht="24" thickTop="1" thickBot="1" x14ac:dyDescent="0.3">
      <c r="A22" s="6"/>
      <c r="B22" s="6"/>
      <c r="C22" s="6"/>
      <c r="D22" s="6"/>
      <c r="E22" s="6"/>
      <c r="F22" s="6"/>
      <c r="G22" s="6"/>
      <c r="H22" s="2" t="s">
        <v>66</v>
      </c>
      <c r="I22" s="7">
        <f>SUM(I11:I21)</f>
        <v>70811219553</v>
      </c>
      <c r="J22" s="7">
        <f t="shared" ref="J22:Q22" si="5">SUM(J11:J21)</f>
        <v>137250000000</v>
      </c>
      <c r="K22" s="7">
        <f t="shared" si="5"/>
        <v>0</v>
      </c>
      <c r="L22" s="7">
        <f t="shared" si="5"/>
        <v>208061219553</v>
      </c>
      <c r="M22" s="7">
        <f t="shared" si="5"/>
        <v>206461916147.66998</v>
      </c>
      <c r="N22" s="7">
        <f t="shared" si="5"/>
        <v>1599303405.3299999</v>
      </c>
      <c r="O22" s="7">
        <f t="shared" si="5"/>
        <v>194566971899.66998</v>
      </c>
      <c r="P22" s="7">
        <f t="shared" si="5"/>
        <v>59195684710.589996</v>
      </c>
      <c r="Q22" s="7">
        <f t="shared" si="5"/>
        <v>58967042738.589996</v>
      </c>
      <c r="R22" s="14">
        <f t="shared" si="0"/>
        <v>13494247653.330017</v>
      </c>
      <c r="S22" s="15">
        <f t="shared" si="1"/>
        <v>0.93514289841076037</v>
      </c>
      <c r="T22" s="15">
        <f t="shared" si="2"/>
        <v>0.28451089942549779</v>
      </c>
      <c r="U22" s="15">
        <f t="shared" si="3"/>
        <v>0.28341198261394002</v>
      </c>
      <c r="V22" s="3"/>
    </row>
    <row r="23" spans="1:22" ht="46.5" thickTop="1" thickBot="1" x14ac:dyDescent="0.3">
      <c r="A23" s="8" t="s">
        <v>23</v>
      </c>
      <c r="B23" s="8" t="s">
        <v>57</v>
      </c>
      <c r="C23" s="8" t="s">
        <v>25</v>
      </c>
      <c r="D23" s="8" t="s">
        <v>51</v>
      </c>
      <c r="E23" s="8" t="s">
        <v>18</v>
      </c>
      <c r="F23" s="8" t="s">
        <v>19</v>
      </c>
      <c r="G23" s="8" t="s">
        <v>20</v>
      </c>
      <c r="H23" s="9" t="s">
        <v>58</v>
      </c>
      <c r="I23" s="10">
        <v>2900000000</v>
      </c>
      <c r="J23" s="10">
        <v>0</v>
      </c>
      <c r="K23" s="10">
        <v>0</v>
      </c>
      <c r="L23" s="10">
        <v>2900000000</v>
      </c>
      <c r="M23" s="10">
        <v>2876557793.3600001</v>
      </c>
      <c r="N23" s="10">
        <v>23442206.640000001</v>
      </c>
      <c r="O23" s="10">
        <v>2876557793.3600001</v>
      </c>
      <c r="P23" s="10">
        <v>2481740220.3800001</v>
      </c>
      <c r="Q23" s="10">
        <v>2438453970.3800001</v>
      </c>
      <c r="R23" s="11">
        <f t="shared" si="0"/>
        <v>23442206.639999866</v>
      </c>
      <c r="S23" s="12">
        <f t="shared" si="1"/>
        <v>0.99191648046896552</v>
      </c>
      <c r="T23" s="12">
        <f t="shared" si="2"/>
        <v>0.8557724897862069</v>
      </c>
      <c r="U23" s="12">
        <f t="shared" si="3"/>
        <v>0.84084619668275862</v>
      </c>
      <c r="V23" s="3"/>
    </row>
    <row r="24" spans="1:22" ht="57.75" thickTop="1" thickBot="1" x14ac:dyDescent="0.3">
      <c r="A24" s="8" t="s">
        <v>23</v>
      </c>
      <c r="B24" s="8" t="s">
        <v>57</v>
      </c>
      <c r="C24" s="8" t="s">
        <v>25</v>
      </c>
      <c r="D24" s="8" t="s">
        <v>53</v>
      </c>
      <c r="E24" s="8" t="s">
        <v>18</v>
      </c>
      <c r="F24" s="8" t="s">
        <v>19</v>
      </c>
      <c r="G24" s="8" t="s">
        <v>20</v>
      </c>
      <c r="H24" s="9" t="s">
        <v>59</v>
      </c>
      <c r="I24" s="10">
        <v>1900000000</v>
      </c>
      <c r="J24" s="10">
        <v>0</v>
      </c>
      <c r="K24" s="10">
        <v>0</v>
      </c>
      <c r="L24" s="10">
        <v>1900000000</v>
      </c>
      <c r="M24" s="10">
        <v>1804414990.95</v>
      </c>
      <c r="N24" s="10">
        <v>95585009.049999997</v>
      </c>
      <c r="O24" s="10">
        <v>1583239657.95</v>
      </c>
      <c r="P24" s="10">
        <v>1086324149.6199999</v>
      </c>
      <c r="Q24" s="10">
        <v>1046868637.62</v>
      </c>
      <c r="R24" s="11">
        <f t="shared" si="0"/>
        <v>316760342.04999995</v>
      </c>
      <c r="S24" s="12">
        <f t="shared" si="1"/>
        <v>0.83328403049999999</v>
      </c>
      <c r="T24" s="12">
        <f t="shared" si="2"/>
        <v>0.57174955243157888</v>
      </c>
      <c r="U24" s="12">
        <f t="shared" si="3"/>
        <v>0.5509834934842105</v>
      </c>
      <c r="V24" s="3"/>
    </row>
    <row r="25" spans="1:22" ht="33.75" customHeight="1" thickTop="1" thickBot="1" x14ac:dyDescent="0.3">
      <c r="A25" s="6"/>
      <c r="B25" s="6"/>
      <c r="C25" s="6"/>
      <c r="D25" s="6"/>
      <c r="E25" s="6"/>
      <c r="F25" s="6"/>
      <c r="G25" s="6"/>
      <c r="H25" s="2" t="s">
        <v>67</v>
      </c>
      <c r="I25" s="7">
        <f>SUM(I23:I24)</f>
        <v>4800000000</v>
      </c>
      <c r="J25" s="7">
        <f t="shared" ref="J25:Q25" si="6">SUM(J23:J24)</f>
        <v>0</v>
      </c>
      <c r="K25" s="7">
        <f t="shared" si="6"/>
        <v>0</v>
      </c>
      <c r="L25" s="7">
        <f t="shared" si="6"/>
        <v>4800000000</v>
      </c>
      <c r="M25" s="7">
        <f t="shared" si="6"/>
        <v>4680972784.3100004</v>
      </c>
      <c r="N25" s="7">
        <f t="shared" si="6"/>
        <v>119027215.69</v>
      </c>
      <c r="O25" s="7">
        <f t="shared" si="6"/>
        <v>4459797451.3100004</v>
      </c>
      <c r="P25" s="7">
        <f t="shared" si="6"/>
        <v>3568064370</v>
      </c>
      <c r="Q25" s="7">
        <f t="shared" si="6"/>
        <v>3485322608</v>
      </c>
      <c r="R25" s="14">
        <f t="shared" si="0"/>
        <v>340202548.68999958</v>
      </c>
      <c r="S25" s="15">
        <f t="shared" si="1"/>
        <v>0.92912446902291679</v>
      </c>
      <c r="T25" s="15">
        <f t="shared" si="2"/>
        <v>0.74334674374999998</v>
      </c>
      <c r="U25" s="15">
        <f t="shared" si="3"/>
        <v>0.72610887666666668</v>
      </c>
      <c r="V25" s="3"/>
    </row>
    <row r="26" spans="1:22" ht="50.1" customHeight="1" thickTop="1" thickBot="1" x14ac:dyDescent="0.3">
      <c r="A26" s="8" t="s">
        <v>23</v>
      </c>
      <c r="B26" s="8" t="s">
        <v>29</v>
      </c>
      <c r="C26" s="8" t="s">
        <v>25</v>
      </c>
      <c r="D26" s="8" t="s">
        <v>30</v>
      </c>
      <c r="E26" s="8" t="s">
        <v>18</v>
      </c>
      <c r="F26" s="8" t="s">
        <v>19</v>
      </c>
      <c r="G26" s="8" t="s">
        <v>20</v>
      </c>
      <c r="H26" s="9" t="s">
        <v>31</v>
      </c>
      <c r="I26" s="10">
        <v>3800000000</v>
      </c>
      <c r="J26" s="10">
        <v>0</v>
      </c>
      <c r="K26" s="10">
        <v>0</v>
      </c>
      <c r="L26" s="10">
        <v>3800000000</v>
      </c>
      <c r="M26" s="10">
        <v>3743883096.8099999</v>
      </c>
      <c r="N26" s="10">
        <v>56116903.189999998</v>
      </c>
      <c r="O26" s="10">
        <v>3408389094.8099999</v>
      </c>
      <c r="P26" s="10">
        <v>2600427033.8099999</v>
      </c>
      <c r="Q26" s="10">
        <v>2571895396.8099999</v>
      </c>
      <c r="R26" s="11">
        <f t="shared" si="0"/>
        <v>391610905.19000006</v>
      </c>
      <c r="S26" s="12">
        <f t="shared" si="1"/>
        <v>0.89694449863421055</v>
      </c>
      <c r="T26" s="12">
        <f t="shared" si="2"/>
        <v>0.68432290363421056</v>
      </c>
      <c r="U26" s="12">
        <f t="shared" si="3"/>
        <v>0.67681457810789469</v>
      </c>
      <c r="V26" s="3"/>
    </row>
    <row r="27" spans="1:22" ht="50.1" customHeight="1" thickTop="1" thickBot="1" x14ac:dyDescent="0.3">
      <c r="A27" s="8" t="s">
        <v>23</v>
      </c>
      <c r="B27" s="8" t="s">
        <v>29</v>
      </c>
      <c r="C27" s="8" t="s">
        <v>25</v>
      </c>
      <c r="D27" s="8" t="s">
        <v>40</v>
      </c>
      <c r="E27" s="8" t="s">
        <v>18</v>
      </c>
      <c r="F27" s="8" t="s">
        <v>19</v>
      </c>
      <c r="G27" s="8" t="s">
        <v>20</v>
      </c>
      <c r="H27" s="9" t="s">
        <v>41</v>
      </c>
      <c r="I27" s="10">
        <v>138789700000</v>
      </c>
      <c r="J27" s="10">
        <v>0</v>
      </c>
      <c r="K27" s="10">
        <v>0</v>
      </c>
      <c r="L27" s="10">
        <v>138789700000</v>
      </c>
      <c r="M27" s="10">
        <v>138789700000</v>
      </c>
      <c r="N27" s="10">
        <v>0</v>
      </c>
      <c r="O27" s="10">
        <v>138789700000</v>
      </c>
      <c r="P27" s="10">
        <v>51135174020</v>
      </c>
      <c r="Q27" s="10">
        <v>51135174020</v>
      </c>
      <c r="R27" s="11">
        <f t="shared" si="0"/>
        <v>0</v>
      </c>
      <c r="S27" s="12">
        <f t="shared" si="1"/>
        <v>1</v>
      </c>
      <c r="T27" s="12">
        <f t="shared" si="2"/>
        <v>0.36843637546590274</v>
      </c>
      <c r="U27" s="12">
        <f t="shared" si="3"/>
        <v>0.36843637546590274</v>
      </c>
      <c r="V27" s="3"/>
    </row>
    <row r="28" spans="1:22" ht="50.1" customHeight="1" thickTop="1" thickBot="1" x14ac:dyDescent="0.3">
      <c r="A28" s="8" t="s">
        <v>23</v>
      </c>
      <c r="B28" s="8" t="s">
        <v>29</v>
      </c>
      <c r="C28" s="8" t="s">
        <v>25</v>
      </c>
      <c r="D28" s="8" t="s">
        <v>40</v>
      </c>
      <c r="E28" s="8" t="s">
        <v>18</v>
      </c>
      <c r="F28" s="8" t="s">
        <v>21</v>
      </c>
      <c r="G28" s="8" t="s">
        <v>20</v>
      </c>
      <c r="H28" s="9" t="s">
        <v>41</v>
      </c>
      <c r="I28" s="10">
        <v>55997510980</v>
      </c>
      <c r="J28" s="10">
        <v>0</v>
      </c>
      <c r="K28" s="10">
        <v>0</v>
      </c>
      <c r="L28" s="10">
        <v>55997510980</v>
      </c>
      <c r="M28" s="10">
        <v>55997510980</v>
      </c>
      <c r="N28" s="10">
        <v>0</v>
      </c>
      <c r="O28" s="10">
        <v>55997510980</v>
      </c>
      <c r="P28" s="10">
        <v>0</v>
      </c>
      <c r="Q28" s="10">
        <v>0</v>
      </c>
      <c r="R28" s="11">
        <f t="shared" si="0"/>
        <v>0</v>
      </c>
      <c r="S28" s="12">
        <f t="shared" si="1"/>
        <v>1</v>
      </c>
      <c r="T28" s="12">
        <f t="shared" si="2"/>
        <v>0</v>
      </c>
      <c r="U28" s="12">
        <f t="shared" si="3"/>
        <v>0</v>
      </c>
      <c r="V28" s="3"/>
    </row>
    <row r="29" spans="1:22" ht="27.75" customHeight="1" thickTop="1" thickBot="1" x14ac:dyDescent="0.3">
      <c r="A29" s="6"/>
      <c r="B29" s="6"/>
      <c r="C29" s="6"/>
      <c r="D29" s="6"/>
      <c r="E29" s="6"/>
      <c r="F29" s="6"/>
      <c r="G29" s="6"/>
      <c r="H29" s="2" t="s">
        <v>68</v>
      </c>
      <c r="I29" s="7">
        <f>SUM(I26:I28)</f>
        <v>198587210980</v>
      </c>
      <c r="J29" s="7">
        <f t="shared" ref="J29:Q29" si="7">SUM(J26:J28)</f>
        <v>0</v>
      </c>
      <c r="K29" s="7">
        <f t="shared" si="7"/>
        <v>0</v>
      </c>
      <c r="L29" s="7">
        <f t="shared" si="7"/>
        <v>198587210980</v>
      </c>
      <c r="M29" s="7">
        <f t="shared" si="7"/>
        <v>198531094076.81</v>
      </c>
      <c r="N29" s="7">
        <f t="shared" si="7"/>
        <v>56116903.189999998</v>
      </c>
      <c r="O29" s="7">
        <f t="shared" si="7"/>
        <v>198195600074.81</v>
      </c>
      <c r="P29" s="7">
        <f t="shared" si="7"/>
        <v>53735601053.809998</v>
      </c>
      <c r="Q29" s="7">
        <f t="shared" si="7"/>
        <v>53707069416.809998</v>
      </c>
      <c r="R29" s="14">
        <f t="shared" si="0"/>
        <v>391610905.19000244</v>
      </c>
      <c r="S29" s="15">
        <f t="shared" si="1"/>
        <v>0.99802801548368869</v>
      </c>
      <c r="T29" s="15">
        <f t="shared" si="2"/>
        <v>0.27058943417671438</v>
      </c>
      <c r="U29" s="15">
        <f t="shared" si="3"/>
        <v>0.27044576109293822</v>
      </c>
      <c r="V29" s="3"/>
    </row>
    <row r="30" spans="1:22" ht="50.1" customHeight="1" thickTop="1" thickBot="1" x14ac:dyDescent="0.3">
      <c r="A30" s="6"/>
      <c r="B30" s="6"/>
      <c r="C30" s="6"/>
      <c r="D30" s="6"/>
      <c r="E30" s="6"/>
      <c r="F30" s="6"/>
      <c r="G30" s="6"/>
      <c r="H30" s="2" t="s">
        <v>69</v>
      </c>
      <c r="I30" s="7">
        <f>+I10+I22+I25+I29</f>
        <v>310330230533</v>
      </c>
      <c r="J30" s="7">
        <f t="shared" ref="J30:Q30" si="8">+J10+J22+J25+J29</f>
        <v>137250000000</v>
      </c>
      <c r="K30" s="7">
        <f t="shared" si="8"/>
        <v>0</v>
      </c>
      <c r="L30" s="7">
        <f t="shared" si="8"/>
        <v>447580230533</v>
      </c>
      <c r="M30" s="7">
        <f t="shared" si="8"/>
        <v>444265189955.58997</v>
      </c>
      <c r="N30" s="7">
        <f t="shared" si="8"/>
        <v>3315040577.4099998</v>
      </c>
      <c r="O30" s="7">
        <f t="shared" si="8"/>
        <v>431424763037.46997</v>
      </c>
      <c r="P30" s="7">
        <f t="shared" si="8"/>
        <v>128737919838.06</v>
      </c>
      <c r="Q30" s="7">
        <f t="shared" si="8"/>
        <v>127881564076.62</v>
      </c>
      <c r="R30" s="14">
        <f t="shared" si="0"/>
        <v>16155467495.530029</v>
      </c>
      <c r="S30" s="15">
        <f t="shared" si="1"/>
        <v>0.96390486801373843</v>
      </c>
      <c r="T30" s="15">
        <f t="shared" si="2"/>
        <v>0.2876309342008978</v>
      </c>
      <c r="U30" s="15">
        <f t="shared" si="3"/>
        <v>0.28571763306956721</v>
      </c>
      <c r="V30" s="4"/>
    </row>
    <row r="31" spans="1:22" ht="15.75" thickTop="1" x14ac:dyDescent="0.25">
      <c r="A31" s="16" t="s">
        <v>70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T31" s="17"/>
    </row>
    <row r="32" spans="1:22" x14ac:dyDescent="0.25">
      <c r="A32" s="16" t="s">
        <v>71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T32" s="17"/>
    </row>
    <row r="33" spans="1:20" x14ac:dyDescent="0.25">
      <c r="A33" s="16" t="s">
        <v>72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T33" s="17"/>
    </row>
    <row r="34" spans="1:20" x14ac:dyDescent="0.25">
      <c r="A34" s="16" t="s">
        <v>73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T34" s="17"/>
    </row>
    <row r="35" spans="1:20" x14ac:dyDescent="0.25">
      <c r="A35" s="16" t="s">
        <v>74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T35" s="17"/>
    </row>
    <row r="52" ht="33.950000000000003" customHeight="1" x14ac:dyDescent="0.25"/>
    <row r="55" ht="35.1" customHeight="1" x14ac:dyDescent="0.25"/>
    <row r="56" ht="35.1" customHeight="1" x14ac:dyDescent="0.25"/>
    <row r="57" ht="35.1" customHeight="1" x14ac:dyDescent="0.25"/>
    <row r="58" ht="35.1" customHeight="1" x14ac:dyDescent="0.25"/>
    <row r="59" ht="35.1" customHeight="1" x14ac:dyDescent="0.25"/>
    <row r="60" ht="35.1" customHeight="1" x14ac:dyDescent="0.25"/>
    <row r="61" ht="35.1" customHeight="1" x14ac:dyDescent="0.25"/>
    <row r="62" ht="35.1" customHeight="1" x14ac:dyDescent="0.25"/>
    <row r="63" ht="35.1" customHeight="1" x14ac:dyDescent="0.25"/>
    <row r="64" ht="35.1" customHeight="1" x14ac:dyDescent="0.25"/>
    <row r="65" ht="35.1" customHeight="1" x14ac:dyDescent="0.25"/>
    <row r="66" ht="35.1" customHeight="1" x14ac:dyDescent="0.25"/>
    <row r="67" ht="35.1" customHeight="1" x14ac:dyDescent="0.25"/>
    <row r="68" ht="62.25" customHeight="1" x14ac:dyDescent="0.25"/>
    <row r="69" ht="35.1" customHeight="1" x14ac:dyDescent="0.25"/>
  </sheetData>
  <mergeCells count="3">
    <mergeCell ref="A2:U2"/>
    <mergeCell ref="A3:U3"/>
    <mergeCell ref="A4:U4"/>
  </mergeCells>
  <printOptions horizontalCentered="1"/>
  <pageMargins left="0" right="0" top="0.78740157480314965" bottom="0.59055118110236227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2023-12-15T20:29:35Z</cp:lastPrinted>
  <dcterms:created xsi:type="dcterms:W3CDTF">2023-12-01T14:27:53Z</dcterms:created>
  <dcterms:modified xsi:type="dcterms:W3CDTF">2023-12-15T20:52:57Z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