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NOVIEMBRE 30 DE 2023 PRESPTO\PDF\"/>
    </mc:Choice>
  </mc:AlternateContent>
  <bookViews>
    <workbookView xWindow="0" yWindow="0" windowWidth="28800" windowHeight="11535"/>
  </bookViews>
  <sheets>
    <sheet name="DIRECCION DE COMERCIO EXTERIOR " sheetId="1" r:id="rId1"/>
  </sheets>
  <calcPr calcId="152511"/>
</workbook>
</file>

<file path=xl/calcChain.xml><?xml version="1.0" encoding="utf-8"?>
<calcChain xmlns="http://schemas.openxmlformats.org/spreadsheetml/2006/main">
  <c r="O20" i="1" l="1"/>
  <c r="X20" i="1" s="1"/>
  <c r="O18" i="1"/>
  <c r="V18" i="1" s="1"/>
  <c r="O16" i="1"/>
  <c r="X16" i="1" s="1"/>
  <c r="O14" i="1"/>
  <c r="X14" i="1" s="1"/>
  <c r="O12" i="1"/>
  <c r="U12" i="1" s="1"/>
  <c r="O11" i="1"/>
  <c r="U11" i="1" s="1"/>
  <c r="O10" i="1"/>
  <c r="X10" i="1" s="1"/>
  <c r="O9" i="1"/>
  <c r="U9" i="1" s="1"/>
  <c r="T19" i="1"/>
  <c r="S19" i="1"/>
  <c r="R19" i="1"/>
  <c r="Q19" i="1"/>
  <c r="P19" i="1"/>
  <c r="N19" i="1"/>
  <c r="M19" i="1"/>
  <c r="L19" i="1"/>
  <c r="K19" i="1"/>
  <c r="J19" i="1"/>
  <c r="T17" i="1"/>
  <c r="S17" i="1"/>
  <c r="R17" i="1"/>
  <c r="Q17" i="1"/>
  <c r="P17" i="1"/>
  <c r="N17" i="1"/>
  <c r="M17" i="1"/>
  <c r="L17" i="1"/>
  <c r="K17" i="1"/>
  <c r="J17" i="1"/>
  <c r="T15" i="1"/>
  <c r="S15" i="1"/>
  <c r="R15" i="1"/>
  <c r="Q15" i="1"/>
  <c r="P15" i="1"/>
  <c r="N15" i="1"/>
  <c r="M15" i="1"/>
  <c r="L15" i="1"/>
  <c r="K15" i="1"/>
  <c r="J15" i="1"/>
  <c r="T13" i="1"/>
  <c r="S13" i="1"/>
  <c r="R13" i="1"/>
  <c r="Q13" i="1"/>
  <c r="P13" i="1"/>
  <c r="N13" i="1"/>
  <c r="M13" i="1"/>
  <c r="L13" i="1"/>
  <c r="K13" i="1"/>
  <c r="J13" i="1"/>
  <c r="T8" i="1"/>
  <c r="S8" i="1"/>
  <c r="R8" i="1"/>
  <c r="Q8" i="1"/>
  <c r="P8" i="1"/>
  <c r="N8" i="1"/>
  <c r="M8" i="1"/>
  <c r="L8" i="1"/>
  <c r="K8" i="1"/>
  <c r="J8" i="1"/>
  <c r="O8" i="1" l="1"/>
  <c r="U8" i="1" s="1"/>
  <c r="W9" i="1"/>
  <c r="W11" i="1"/>
  <c r="V14" i="1"/>
  <c r="V16" i="1"/>
  <c r="V20" i="1"/>
  <c r="V9" i="1"/>
  <c r="V11" i="1"/>
  <c r="U14" i="1"/>
  <c r="U16" i="1"/>
  <c r="U18" i="1"/>
  <c r="U20" i="1"/>
  <c r="O13" i="1"/>
  <c r="U13" i="1" s="1"/>
  <c r="X9" i="1"/>
  <c r="X11" i="1"/>
  <c r="W14" i="1"/>
  <c r="W16" i="1"/>
  <c r="W18" i="1"/>
  <c r="W20" i="1"/>
  <c r="U10" i="1"/>
  <c r="X18" i="1"/>
  <c r="V10" i="1"/>
  <c r="W10" i="1"/>
  <c r="O17" i="1"/>
  <c r="U17" i="1" s="1"/>
  <c r="O15" i="1"/>
  <c r="U15" i="1" s="1"/>
  <c r="J7" i="1"/>
  <c r="J21" i="1" s="1"/>
  <c r="O19" i="1"/>
  <c r="U19" i="1" s="1"/>
  <c r="K7" i="1"/>
  <c r="K21" i="1" s="1"/>
  <c r="T7" i="1"/>
  <c r="S7" i="1"/>
  <c r="L7" i="1"/>
  <c r="L21" i="1" s="1"/>
  <c r="N7" i="1"/>
  <c r="N21" i="1" s="1"/>
  <c r="P7" i="1"/>
  <c r="P21" i="1" s="1"/>
  <c r="M7" i="1"/>
  <c r="Q7" i="1"/>
  <c r="Q21" i="1" s="1"/>
  <c r="R7" i="1"/>
  <c r="V8" i="1" l="1"/>
  <c r="X8" i="1"/>
  <c r="W8" i="1"/>
  <c r="W19" i="1"/>
  <c r="V17" i="1"/>
  <c r="W13" i="1"/>
  <c r="W15" i="1"/>
  <c r="V19" i="1"/>
  <c r="V15" i="1"/>
  <c r="X17" i="1"/>
  <c r="V13" i="1"/>
  <c r="W17" i="1"/>
  <c r="X13" i="1"/>
  <c r="X15" i="1"/>
  <c r="X19" i="1"/>
  <c r="M21" i="1"/>
  <c r="O7" i="1"/>
  <c r="U7" i="1" s="1"/>
  <c r="T21" i="1"/>
  <c r="S21" i="1"/>
  <c r="R21" i="1"/>
  <c r="W7" i="1" l="1"/>
  <c r="X7" i="1"/>
  <c r="V7" i="1"/>
  <c r="O21" i="1"/>
  <c r="U21" i="1" s="1"/>
  <c r="V21" i="1" l="1"/>
  <c r="X21" i="1"/>
  <c r="W21" i="1"/>
</calcChain>
</file>

<file path=xl/sharedStrings.xml><?xml version="1.0" encoding="utf-8"?>
<sst xmlns="http://schemas.openxmlformats.org/spreadsheetml/2006/main" count="148" uniqueCount="62">
  <si>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</si>
  <si>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</si>
  <si>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</si>
  <si>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</si>
  <si>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</si>
  <si>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</si>
  <si>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</si>
  <si>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</si>
  <si>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</si>
  <si>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</si>
  <si>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</si>
  <si>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</si>
  <si>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</si>
  <si>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</si>
  <si>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</si>
  <si>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</si>
  <si>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</si>
  <si>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</si>
  <si>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</si>
  <si>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</si>
  <si>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</si>
  <si>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</si>
  <si>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</si>
  <si>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</si>
  <si>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</si>
  <si>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</si>
  <si>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</si>
  <si>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</si>
  <si>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</si>
  <si>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</si>
  <si>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012</t>
  </si>
  <si>
    <t>INCAPACIDADES Y LICENCIAS DE MATERNIDAD Y PATERNIDAD (NO DE PENSIONES)</t>
  </si>
  <si>
    <t>08</t>
  </si>
  <si>
    <t>IMPUESTOS</t>
  </si>
  <si>
    <t>SSF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</si>
  <si>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</si>
  <si>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</si>
  <si>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</si>
  <si>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</si>
  <si>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</si>
  <si>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</si>
  <si>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</si>
  <si>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FUNCIONAMIENTO</t>
  </si>
  <si>
    <t>GASTOS DE PERSONAL</t>
  </si>
  <si>
    <t xml:space="preserve">ADQUISICION DE BIENES Y SERVICIOS </t>
  </si>
  <si>
    <t>TRANSFERENCIAS CORRIENTES</t>
  </si>
  <si>
    <t>GASTOS POR TRIBUTOS, MULTAS, SANCIONES E INTERES DE MORA</t>
  </si>
  <si>
    <t xml:space="preserve">GASTOS DE INVERSION </t>
  </si>
  <si>
    <t>TOTAL PRESUPUESTO A+C</t>
  </si>
  <si>
    <t>APR. VIGENTE DESPUES DE BLOQUEOS</t>
  </si>
  <si>
    <t>APROPIACION SIN COMPROMETER</t>
  </si>
  <si>
    <t>OBLG/ APR</t>
  </si>
  <si>
    <t>PAGO / APR</t>
  </si>
  <si>
    <t xml:space="preserve">MINISTERIO DE COMERCIO INDUSTRIA Y TURISMO </t>
  </si>
  <si>
    <t xml:space="preserve">EJECUCIÓN PRESUPUESTAL ACUMULADA CON CORTE AL 30 DE NOVIEMBRE DE 2023 </t>
  </si>
  <si>
    <t xml:space="preserve">UNIDAD EJECUTORA 3501-02 DIRECCION DE COMERCIO EXTERIOR </t>
  </si>
  <si>
    <t xml:space="preserve">Fuente de Información: SIIF Nación 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</si>
  <si>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</si>
  <si>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</si>
  <si>
    <r>
      <rPr>
        <b/>
        <sz val="8"/>
        <rFont val="Arial"/>
        <family val="2"/>
      </rPr>
      <t>Nota 3</t>
    </r>
    <r>
      <rPr>
        <sz val="8"/>
        <rFont val="Arial"/>
        <family val="2"/>
      </rPr>
      <t>: Resolución No. 1158 de fecha 6 de Octubre de 2023. Por la Cual se efectúa un traslado en el presupuesto de funcionamiento de la sección 3501 Ministerio de Comercio, Industria y Turismo, Unidad Ejecutora 3501-02 Dirección General de Comercio Exterior en la Vigencia Fiscal de 2023. ($ 1.134.000.000).</t>
    </r>
  </si>
  <si>
    <t>COMP/ APR</t>
  </si>
  <si>
    <t xml:space="preserve">FECHA DE GENERACIÓN: DICIEMBRE 01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</si>
</sst>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6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11"/>
      <name val="Verdana"/>
      <family val="2"/>
    </font>
    <font>
      <b/>
      <sz val="11"/>
      <color rgb="FF000000"/>
      <name val="Verdana"/>
      <family val="2"/>
    </font>
    <font>
      <sz val="11"/>
      <name val="Calibri"/>
    </font>
    <font>
      <b/>
      <sz val="8"/>
      <color theme="1" tint="4.9989318521683403E-2"/>
      <name val="Arial"/>
      <family val="2"/>
    </font>
    <font>
      <b/>
      <sz val="8"/>
      <color rgb="FF000000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1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10" fontId="1" fillId="0" borderId="0" xfId="0" applyNumberFormat="1" applyFont="1" applyFill="1" applyBorder="1"/>
    <xf numFmtId="10" fontId="5" fillId="0" borderId="0" xfId="0" applyNumberFormat="1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7" fontId="6" fillId="0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right" vertical="center" wrapText="1"/>
    </xf>
    <xf numFmtId="0" fontId="9" fillId="3" borderId="1" xfId="0" applyNumberFormat="1" applyFont="1" applyFill="1" applyBorder="1" applyAlignment="1">
      <alignment horizontal="center" vertical="center" wrapText="1" readingOrder="1"/>
    </xf>
    <xf numFmtId="7" fontId="4" fillId="0" borderId="1" xfId="0" applyNumberFormat="1" applyFont="1" applyFill="1" applyBorder="1" applyAlignment="1">
      <alignment horizontal="right" vertical="center" wrapText="1" readingOrder="1"/>
    </xf>
    <xf numFmtId="7" fontId="3" fillId="2" borderId="1" xfId="0" applyNumberFormat="1" applyFont="1" applyFill="1" applyBorder="1" applyAlignment="1">
      <alignment horizontal="right" vertical="center" wrapText="1" readingOrder="1"/>
    </xf>
    <xf numFmtId="7" fontId="8" fillId="2" borderId="1" xfId="0" applyNumberFormat="1" applyFont="1" applyFill="1" applyBorder="1" applyAlignment="1">
      <alignment horizontal="right" vertical="center" wrapText="1"/>
    </xf>
    <xf numFmtId="10" fontId="8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12" fillId="0" borderId="0" xfId="0" applyFont="1" applyFill="1" applyBorder="1"/>
    <xf numFmtId="0" fontId="13" fillId="2" borderId="1" xfId="0" applyNumberFormat="1" applyFont="1" applyFill="1" applyBorder="1" applyAlignment="1">
      <alignment horizontal="center" vertical="center" wrapText="1" readingOrder="1"/>
    </xf>
    <xf numFmtId="0" fontId="13" fillId="2" borderId="1" xfId="0" applyNumberFormat="1" applyFont="1" applyFill="1" applyBorder="1" applyAlignment="1">
      <alignment horizontal="left" vertical="center" wrapText="1" readingOrder="1"/>
    </xf>
    <xf numFmtId="164" fontId="13" fillId="2" borderId="1" xfId="0" applyNumberFormat="1" applyFont="1" applyFill="1" applyBorder="1" applyAlignment="1">
      <alignment horizontal="right" vertical="center" wrapText="1" readingOrder="1"/>
    </xf>
    <xf numFmtId="7" fontId="13" fillId="2" borderId="1" xfId="0" applyNumberFormat="1" applyFont="1" applyFill="1" applyBorder="1" applyAlignment="1">
      <alignment horizontal="right" vertical="center" wrapText="1" readingOrder="1"/>
    </xf>
    <xf numFmtId="7" fontId="13" fillId="2" borderId="1" xfId="0" applyNumberFormat="1" applyFont="1" applyFill="1" applyBorder="1" applyAlignment="1">
      <alignment horizontal="right" vertical="center" wrapText="1"/>
    </xf>
    <xf numFmtId="10" fontId="13" fillId="2" borderId="1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 readingOrder="1"/>
    </xf>
    <xf numFmtId="0" fontId="15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238125</xdr:colOff>
      <xdr:row>2</xdr:row>
      <xdr:rowOff>133350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4787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19</xdr:col>
      <xdr:colOff>1257299</xdr:colOff>
      <xdr:row>0</xdr:row>
      <xdr:rowOff>0</xdr:rowOff>
    </xdr:from>
    <xdr:to>
      <xdr:col>23</xdr:col>
      <xdr:colOff>561974</xdr:colOff>
      <xdr:row>2</xdr:row>
      <xdr:rowOff>76200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12024" y="0"/>
          <a:ext cx="29622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9"/>
  <sheetViews>
    <sheetView showGridLines="0" tabSelected="1" topLeftCell="A6" workbookViewId="0">
      <selection activeCell="A8" sqref="A8"/>
    </sheetView>
  </sheetViews>
  <sheetFormatPr baseColWidth="10" defaultRowHeight="15"/>
  <cols>
    <col min="1" max="5" width="5.42578125" customWidth="1"/>
    <col min="6" max="6" width="5.5703125" customWidth="1"/>
    <col min="7" max="7" width="5.7109375" customWidth="1"/>
    <col min="8" max="8" width="4.85546875" customWidth="1"/>
    <col min="9" max="9" width="27.5703125" customWidth="1"/>
    <col min="10" max="10" width="15.5703125" customWidth="1"/>
    <col min="11" max="11" width="17.140625" customWidth="1"/>
    <col min="12" max="13" width="15.42578125" customWidth="1"/>
    <col min="14" max="14" width="13.7109375" customWidth="1"/>
    <col min="15" max="15" width="18.85546875" customWidth="1"/>
    <col min="16" max="16" width="16.140625" customWidth="1"/>
    <col min="17" max="17" width="15.28515625" customWidth="1"/>
    <col min="18" max="18" width="17.28515625" customWidth="1"/>
    <col min="19" max="19" width="17.7109375" customWidth="1"/>
    <col min="20" max="20" width="14.85546875" customWidth="1"/>
    <col min="21" max="21" width="16.28515625" customWidth="1"/>
    <col min="22" max="22" width="8.28515625" customWidth="1"/>
    <col min="23" max="23" width="7.7109375" customWidth="1"/>
    <col min="24" max="24" width="8.7109375" customWidth="1"/>
  </cols>
  <sheetData>
    <row r="1" spans="1: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/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</row>
    <row r="2" spans="1:25">
      <c r="A2" s="27" t="s">
        <v>53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5">
      <c r="A3" s="27" t="s">
        <v>54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5">
      <c r="A4" s="27" t="s">
        <v>55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5" ht="15.75" thickBo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/>
      <c r="P5" s="1" t="s">
        <v>0</v>
      </c>
      <c r="Q5" s="1" t="s">
        <v>0</v>
      </c>
      <c r="R5" s="1" t="s">
        <v>0</v>
      </c>
      <c r="S5" s="1" t="s">
        <v>0</v>
      </c>
      <c r="T5" s="29" t="s">
        <v>61</v>
      </c>
      <c r="U5" s="30"/>
      <c r="V5" s="30"/>
      <c r="W5" s="30"/>
      <c r="X5" s="30"/>
    </row>
    <row r="6" spans="1:25" ht="40.5" customHeight="1" thickTop="1" thickBot="1">
      <c r="A6" s="13" t="s">
        <v>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3" t="s">
        <v>14</v>
      </c>
      <c r="O6" s="13" t="s">
        <v>49</v>
      </c>
      <c r="P6" s="13" t="s">
        <v>15</v>
      </c>
      <c r="Q6" s="13" t="s">
        <v>16</v>
      </c>
      <c r="R6" s="13" t="s">
        <v>17</v>
      </c>
      <c r="S6" s="13" t="s">
        <v>18</v>
      </c>
      <c r="T6" s="13" t="s">
        <v>19</v>
      </c>
      <c r="U6" s="5" t="s">
        <v>50</v>
      </c>
      <c r="V6" s="5" t="s">
        <v>60</v>
      </c>
      <c r="W6" s="5" t="s">
        <v>51</v>
      </c>
      <c r="X6" s="5" t="s">
        <v>52</v>
      </c>
      <c r="Y6" s="3"/>
    </row>
    <row r="7" spans="1:25" ht="35.1" customHeight="1" thickTop="1" thickBot="1">
      <c r="A7" s="6" t="s">
        <v>20</v>
      </c>
      <c r="B7" s="6"/>
      <c r="C7" s="6"/>
      <c r="D7" s="6"/>
      <c r="E7" s="6"/>
      <c r="F7" s="6"/>
      <c r="G7" s="6"/>
      <c r="H7" s="6"/>
      <c r="I7" s="2" t="s">
        <v>42</v>
      </c>
      <c r="J7" s="7">
        <f>+J8+J13+J15+J17</f>
        <v>17377834000</v>
      </c>
      <c r="K7" s="7">
        <f t="shared" ref="K7:T7" si="0">+K8+K13+K15+K17</f>
        <v>1134000000</v>
      </c>
      <c r="L7" s="7">
        <f t="shared" si="0"/>
        <v>1134000000</v>
      </c>
      <c r="M7" s="7">
        <f t="shared" si="0"/>
        <v>17377834000</v>
      </c>
      <c r="N7" s="7">
        <f t="shared" si="0"/>
        <v>53338000</v>
      </c>
      <c r="O7" s="15">
        <f t="shared" ref="O7:O21" si="1">+M7-N7</f>
        <v>17324496000</v>
      </c>
      <c r="P7" s="7">
        <f t="shared" si="0"/>
        <v>17168141998.549999</v>
      </c>
      <c r="Q7" s="7">
        <f t="shared" si="0"/>
        <v>156354001.44999999</v>
      </c>
      <c r="R7" s="7">
        <f t="shared" si="0"/>
        <v>14962569198.530001</v>
      </c>
      <c r="S7" s="7">
        <f t="shared" si="0"/>
        <v>14630198726.219999</v>
      </c>
      <c r="T7" s="7">
        <f t="shared" si="0"/>
        <v>13848179187.219999</v>
      </c>
      <c r="U7" s="16">
        <f>+O7-R7</f>
        <v>2361926801.4699993</v>
      </c>
      <c r="V7" s="17">
        <f>+R7/O7</f>
        <v>0.86366548259354847</v>
      </c>
      <c r="W7" s="17">
        <f>+S7/O7</f>
        <v>0.84448048163825373</v>
      </c>
      <c r="X7" s="17">
        <f>+T7/O7</f>
        <v>0.79934095555911122</v>
      </c>
      <c r="Y7" s="4"/>
    </row>
    <row r="8" spans="1:25" ht="35.1" customHeight="1" thickTop="1" thickBot="1">
      <c r="A8" s="6" t="s">
        <v>20</v>
      </c>
      <c r="B8" s="6" t="s">
        <v>21</v>
      </c>
      <c r="C8" s="6"/>
      <c r="D8" s="6"/>
      <c r="E8" s="6"/>
      <c r="F8" s="6"/>
      <c r="G8" s="6"/>
      <c r="H8" s="6"/>
      <c r="I8" s="2" t="s">
        <v>43</v>
      </c>
      <c r="J8" s="7">
        <f>SUM(J9:J12)</f>
        <v>15284155000</v>
      </c>
      <c r="K8" s="7">
        <f t="shared" ref="K8:T8" si="2">SUM(K9:K12)</f>
        <v>1124000000</v>
      </c>
      <c r="L8" s="7">
        <f t="shared" si="2"/>
        <v>1134000000</v>
      </c>
      <c r="M8" s="7">
        <f t="shared" si="2"/>
        <v>15274155000</v>
      </c>
      <c r="N8" s="7">
        <f t="shared" si="2"/>
        <v>53338000</v>
      </c>
      <c r="O8" s="15">
        <f t="shared" si="1"/>
        <v>15220817000</v>
      </c>
      <c r="P8" s="7">
        <f t="shared" si="2"/>
        <v>15220817000</v>
      </c>
      <c r="Q8" s="7">
        <f t="shared" si="2"/>
        <v>0</v>
      </c>
      <c r="R8" s="7">
        <f t="shared" si="2"/>
        <v>13164942502</v>
      </c>
      <c r="S8" s="7">
        <f t="shared" si="2"/>
        <v>13164942502</v>
      </c>
      <c r="T8" s="7">
        <f t="shared" si="2"/>
        <v>12416233630</v>
      </c>
      <c r="U8" s="16">
        <f t="shared" ref="U8:U21" si="3">+O8-R8</f>
        <v>2055874498</v>
      </c>
      <c r="V8" s="17">
        <f t="shared" ref="V8:V21" si="4">+R8/O8</f>
        <v>0.86493008239965041</v>
      </c>
      <c r="W8" s="17">
        <f t="shared" ref="W8:W21" si="5">+S8/O8</f>
        <v>0.86493008239965041</v>
      </c>
      <c r="X8" s="17">
        <f t="shared" ref="X8:X21" si="6">+T8/O8</f>
        <v>0.81574028713438973</v>
      </c>
      <c r="Y8" s="4"/>
    </row>
    <row r="9" spans="1:25" ht="35.1" customHeight="1" thickTop="1" thickBot="1">
      <c r="A9" s="8" t="s">
        <v>20</v>
      </c>
      <c r="B9" s="8" t="s">
        <v>21</v>
      </c>
      <c r="C9" s="8" t="s">
        <v>21</v>
      </c>
      <c r="D9" s="8" t="s">
        <v>21</v>
      </c>
      <c r="E9" s="8"/>
      <c r="F9" s="8" t="s">
        <v>22</v>
      </c>
      <c r="G9" s="8" t="s">
        <v>39</v>
      </c>
      <c r="H9" s="8" t="s">
        <v>34</v>
      </c>
      <c r="I9" s="9" t="s">
        <v>23</v>
      </c>
      <c r="J9" s="10">
        <v>9430223000</v>
      </c>
      <c r="K9" s="10">
        <v>530000000</v>
      </c>
      <c r="L9" s="10">
        <v>0</v>
      </c>
      <c r="M9" s="10">
        <v>9960223000</v>
      </c>
      <c r="N9" s="10">
        <v>0</v>
      </c>
      <c r="O9" s="14">
        <f t="shared" si="1"/>
        <v>9960223000</v>
      </c>
      <c r="P9" s="10">
        <v>9960223000</v>
      </c>
      <c r="Q9" s="10">
        <v>0</v>
      </c>
      <c r="R9" s="10">
        <v>8871164974</v>
      </c>
      <c r="S9" s="10">
        <v>8871164974</v>
      </c>
      <c r="T9" s="10">
        <v>8122456102</v>
      </c>
      <c r="U9" s="11">
        <f t="shared" si="3"/>
        <v>1089058026</v>
      </c>
      <c r="V9" s="12">
        <f t="shared" si="4"/>
        <v>0.89065927278937429</v>
      </c>
      <c r="W9" s="12">
        <f t="shared" si="5"/>
        <v>0.89065927278937429</v>
      </c>
      <c r="X9" s="12">
        <f t="shared" si="6"/>
        <v>0.81548938231603851</v>
      </c>
      <c r="Y9" s="4"/>
    </row>
    <row r="10" spans="1:25" ht="35.1" customHeight="1" thickTop="1" thickBot="1">
      <c r="A10" s="8" t="s">
        <v>20</v>
      </c>
      <c r="B10" s="8" t="s">
        <v>21</v>
      </c>
      <c r="C10" s="8" t="s">
        <v>21</v>
      </c>
      <c r="D10" s="8" t="s">
        <v>24</v>
      </c>
      <c r="E10" s="8"/>
      <c r="F10" s="8" t="s">
        <v>22</v>
      </c>
      <c r="G10" s="8" t="s">
        <v>39</v>
      </c>
      <c r="H10" s="8" t="s">
        <v>34</v>
      </c>
      <c r="I10" s="9" t="s">
        <v>25</v>
      </c>
      <c r="J10" s="10">
        <v>3432524000</v>
      </c>
      <c r="K10" s="10">
        <v>312000000</v>
      </c>
      <c r="L10" s="10">
        <v>0</v>
      </c>
      <c r="M10" s="10">
        <v>3744524000</v>
      </c>
      <c r="N10" s="10">
        <v>0</v>
      </c>
      <c r="O10" s="14">
        <f t="shared" si="1"/>
        <v>3744524000</v>
      </c>
      <c r="P10" s="10">
        <v>3744524000</v>
      </c>
      <c r="Q10" s="10">
        <v>0</v>
      </c>
      <c r="R10" s="10">
        <v>3082422603</v>
      </c>
      <c r="S10" s="10">
        <v>3082422603</v>
      </c>
      <c r="T10" s="10">
        <v>3082422603</v>
      </c>
      <c r="U10" s="11">
        <f t="shared" si="3"/>
        <v>662101397</v>
      </c>
      <c r="V10" s="12">
        <f t="shared" si="4"/>
        <v>0.82318142519583259</v>
      </c>
      <c r="W10" s="12">
        <f t="shared" si="5"/>
        <v>0.82318142519583259</v>
      </c>
      <c r="X10" s="12">
        <f t="shared" si="6"/>
        <v>0.82318142519583259</v>
      </c>
      <c r="Y10" s="4"/>
    </row>
    <row r="11" spans="1:25" ht="35.1" customHeight="1" thickTop="1" thickBot="1">
      <c r="A11" s="8" t="s">
        <v>20</v>
      </c>
      <c r="B11" s="8" t="s">
        <v>21</v>
      </c>
      <c r="C11" s="8" t="s">
        <v>21</v>
      </c>
      <c r="D11" s="8" t="s">
        <v>26</v>
      </c>
      <c r="E11" s="8"/>
      <c r="F11" s="8" t="s">
        <v>22</v>
      </c>
      <c r="G11" s="8" t="s">
        <v>39</v>
      </c>
      <c r="H11" s="8" t="s">
        <v>34</v>
      </c>
      <c r="I11" s="9" t="s">
        <v>27</v>
      </c>
      <c r="J11" s="10">
        <v>1234070000</v>
      </c>
      <c r="K11" s="10">
        <v>282000000</v>
      </c>
      <c r="L11" s="10">
        <v>0</v>
      </c>
      <c r="M11" s="10">
        <v>1516070000</v>
      </c>
      <c r="N11" s="10">
        <v>0</v>
      </c>
      <c r="O11" s="14">
        <f t="shared" si="1"/>
        <v>1516070000</v>
      </c>
      <c r="P11" s="10">
        <v>1516070000</v>
      </c>
      <c r="Q11" s="10">
        <v>0</v>
      </c>
      <c r="R11" s="10">
        <v>1211354925</v>
      </c>
      <c r="S11" s="10">
        <v>1211354925</v>
      </c>
      <c r="T11" s="10">
        <v>1211354925</v>
      </c>
      <c r="U11" s="11">
        <f t="shared" si="3"/>
        <v>304715075</v>
      </c>
      <c r="V11" s="12">
        <f t="shared" si="4"/>
        <v>0.7990098907042551</v>
      </c>
      <c r="W11" s="12">
        <f t="shared" si="5"/>
        <v>0.7990098907042551</v>
      </c>
      <c r="X11" s="12">
        <f t="shared" si="6"/>
        <v>0.7990098907042551</v>
      </c>
      <c r="Y11" s="4"/>
    </row>
    <row r="12" spans="1:25" ht="35.1" customHeight="1" thickTop="1" thickBot="1">
      <c r="A12" s="8" t="s">
        <v>20</v>
      </c>
      <c r="B12" s="8" t="s">
        <v>21</v>
      </c>
      <c r="C12" s="8" t="s">
        <v>21</v>
      </c>
      <c r="D12" s="8" t="s">
        <v>29</v>
      </c>
      <c r="E12" s="8"/>
      <c r="F12" s="8" t="s">
        <v>22</v>
      </c>
      <c r="G12" s="8" t="s">
        <v>39</v>
      </c>
      <c r="H12" s="8" t="s">
        <v>34</v>
      </c>
      <c r="I12" s="9" t="s">
        <v>40</v>
      </c>
      <c r="J12" s="10">
        <v>1187338000</v>
      </c>
      <c r="K12" s="10">
        <v>0</v>
      </c>
      <c r="L12" s="10">
        <v>1134000000</v>
      </c>
      <c r="M12" s="10">
        <v>53338000</v>
      </c>
      <c r="N12" s="10">
        <v>53338000</v>
      </c>
      <c r="O12" s="14">
        <f t="shared" si="1"/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1">
        <f t="shared" si="3"/>
        <v>0</v>
      </c>
      <c r="V12" s="12">
        <v>0</v>
      </c>
      <c r="W12" s="12">
        <v>0</v>
      </c>
      <c r="X12" s="12">
        <v>0</v>
      </c>
      <c r="Y12" s="4"/>
    </row>
    <row r="13" spans="1:25" ht="35.1" customHeight="1" thickTop="1" thickBot="1">
      <c r="A13" s="6" t="s">
        <v>20</v>
      </c>
      <c r="B13" s="6" t="s">
        <v>24</v>
      </c>
      <c r="C13" s="21"/>
      <c r="D13" s="21"/>
      <c r="E13" s="21"/>
      <c r="F13" s="21"/>
      <c r="G13" s="21"/>
      <c r="H13" s="21"/>
      <c r="I13" s="22" t="s">
        <v>44</v>
      </c>
      <c r="J13" s="23">
        <f>+J14</f>
        <v>2024189000</v>
      </c>
      <c r="K13" s="23">
        <f t="shared" ref="K13:T13" si="7">+K14</f>
        <v>0</v>
      </c>
      <c r="L13" s="23">
        <f t="shared" si="7"/>
        <v>0</v>
      </c>
      <c r="M13" s="23">
        <f t="shared" si="7"/>
        <v>2024189000</v>
      </c>
      <c r="N13" s="23">
        <f t="shared" si="7"/>
        <v>0</v>
      </c>
      <c r="O13" s="24">
        <f t="shared" si="1"/>
        <v>2024189000</v>
      </c>
      <c r="P13" s="23">
        <f t="shared" si="7"/>
        <v>1872224998.55</v>
      </c>
      <c r="Q13" s="23">
        <f t="shared" si="7"/>
        <v>151964001.44999999</v>
      </c>
      <c r="R13" s="23">
        <f t="shared" si="7"/>
        <v>1758647374.53</v>
      </c>
      <c r="S13" s="23">
        <f t="shared" si="7"/>
        <v>1426276902.22</v>
      </c>
      <c r="T13" s="23">
        <f t="shared" si="7"/>
        <v>1392966235.22</v>
      </c>
      <c r="U13" s="25">
        <f t="shared" si="3"/>
        <v>265541625.47000003</v>
      </c>
      <c r="V13" s="26">
        <f t="shared" si="4"/>
        <v>0.86881579463676561</v>
      </c>
      <c r="W13" s="26">
        <f t="shared" si="5"/>
        <v>0.70461646724688254</v>
      </c>
      <c r="X13" s="26">
        <f t="shared" si="6"/>
        <v>0.68816016450044937</v>
      </c>
      <c r="Y13" s="4"/>
    </row>
    <row r="14" spans="1:25" ht="35.1" customHeight="1" thickTop="1" thickBot="1">
      <c r="A14" s="8" t="s">
        <v>20</v>
      </c>
      <c r="B14" s="8" t="s">
        <v>24</v>
      </c>
      <c r="C14" s="8"/>
      <c r="D14" s="8"/>
      <c r="E14" s="8"/>
      <c r="F14" s="8" t="s">
        <v>22</v>
      </c>
      <c r="G14" s="8" t="s">
        <v>39</v>
      </c>
      <c r="H14" s="8" t="s">
        <v>34</v>
      </c>
      <c r="I14" s="9" t="s">
        <v>28</v>
      </c>
      <c r="J14" s="10">
        <v>2024189000</v>
      </c>
      <c r="K14" s="10">
        <v>0</v>
      </c>
      <c r="L14" s="10">
        <v>0</v>
      </c>
      <c r="M14" s="10">
        <v>2024189000</v>
      </c>
      <c r="N14" s="10">
        <v>0</v>
      </c>
      <c r="O14" s="14">
        <f t="shared" si="1"/>
        <v>2024189000</v>
      </c>
      <c r="P14" s="10">
        <v>1872224998.55</v>
      </c>
      <c r="Q14" s="10">
        <v>151964001.44999999</v>
      </c>
      <c r="R14" s="10">
        <v>1758647374.53</v>
      </c>
      <c r="S14" s="10">
        <v>1426276902.22</v>
      </c>
      <c r="T14" s="10">
        <v>1392966235.22</v>
      </c>
      <c r="U14" s="11">
        <f t="shared" si="3"/>
        <v>265541625.47000003</v>
      </c>
      <c r="V14" s="12">
        <f t="shared" si="4"/>
        <v>0.86881579463676561</v>
      </c>
      <c r="W14" s="12">
        <f t="shared" si="5"/>
        <v>0.70461646724688254</v>
      </c>
      <c r="X14" s="12">
        <f t="shared" si="6"/>
        <v>0.68816016450044937</v>
      </c>
      <c r="Y14" s="4"/>
    </row>
    <row r="15" spans="1:25" ht="35.1" customHeight="1" thickTop="1" thickBot="1">
      <c r="A15" s="6" t="s">
        <v>20</v>
      </c>
      <c r="B15" s="6" t="s">
        <v>26</v>
      </c>
      <c r="C15" s="6"/>
      <c r="D15" s="6"/>
      <c r="E15" s="6"/>
      <c r="F15" s="6"/>
      <c r="G15" s="6"/>
      <c r="H15" s="6"/>
      <c r="I15" s="2" t="s">
        <v>45</v>
      </c>
      <c r="J15" s="7">
        <f>+J16</f>
        <v>65100000</v>
      </c>
      <c r="K15" s="7">
        <f t="shared" ref="K15:T15" si="8">+K16</f>
        <v>10000000</v>
      </c>
      <c r="L15" s="7">
        <f t="shared" si="8"/>
        <v>0</v>
      </c>
      <c r="M15" s="7">
        <f t="shared" si="8"/>
        <v>75100000</v>
      </c>
      <c r="N15" s="7">
        <f t="shared" si="8"/>
        <v>0</v>
      </c>
      <c r="O15" s="15">
        <f t="shared" si="1"/>
        <v>75100000</v>
      </c>
      <c r="P15" s="7">
        <f t="shared" si="8"/>
        <v>75100000</v>
      </c>
      <c r="Q15" s="7">
        <f t="shared" si="8"/>
        <v>0</v>
      </c>
      <c r="R15" s="7">
        <f t="shared" si="8"/>
        <v>38979322</v>
      </c>
      <c r="S15" s="7">
        <f t="shared" si="8"/>
        <v>38979322</v>
      </c>
      <c r="T15" s="7">
        <f t="shared" si="8"/>
        <v>38979322</v>
      </c>
      <c r="U15" s="16">
        <f t="shared" si="3"/>
        <v>36120678</v>
      </c>
      <c r="V15" s="17">
        <f t="shared" si="4"/>
        <v>0.51903225033288947</v>
      </c>
      <c r="W15" s="17">
        <f t="shared" si="5"/>
        <v>0.51903225033288947</v>
      </c>
      <c r="X15" s="17">
        <f t="shared" si="6"/>
        <v>0.51903225033288947</v>
      </c>
      <c r="Y15" s="4"/>
    </row>
    <row r="16" spans="1:25" ht="35.1" customHeight="1" thickTop="1" thickBot="1">
      <c r="A16" s="8" t="s">
        <v>20</v>
      </c>
      <c r="B16" s="8" t="s">
        <v>26</v>
      </c>
      <c r="C16" s="8" t="s">
        <v>29</v>
      </c>
      <c r="D16" s="8" t="s">
        <v>24</v>
      </c>
      <c r="E16" s="8" t="s">
        <v>30</v>
      </c>
      <c r="F16" s="8" t="s">
        <v>22</v>
      </c>
      <c r="G16" s="8" t="s">
        <v>39</v>
      </c>
      <c r="H16" s="8" t="s">
        <v>34</v>
      </c>
      <c r="I16" s="9" t="s">
        <v>31</v>
      </c>
      <c r="J16" s="10">
        <v>65100000</v>
      </c>
      <c r="K16" s="10">
        <v>10000000</v>
      </c>
      <c r="L16" s="10">
        <v>0</v>
      </c>
      <c r="M16" s="10">
        <v>75100000</v>
      </c>
      <c r="N16" s="10">
        <v>0</v>
      </c>
      <c r="O16" s="14">
        <f t="shared" si="1"/>
        <v>75100000</v>
      </c>
      <c r="P16" s="10">
        <v>75100000</v>
      </c>
      <c r="Q16" s="10">
        <v>0</v>
      </c>
      <c r="R16" s="10">
        <v>38979322</v>
      </c>
      <c r="S16" s="10">
        <v>38979322</v>
      </c>
      <c r="T16" s="10">
        <v>38979322</v>
      </c>
      <c r="U16" s="11">
        <f t="shared" si="3"/>
        <v>36120678</v>
      </c>
      <c r="V16" s="12">
        <f t="shared" si="4"/>
        <v>0.51903225033288947</v>
      </c>
      <c r="W16" s="12">
        <f t="shared" si="5"/>
        <v>0.51903225033288947</v>
      </c>
      <c r="X16" s="12">
        <f t="shared" si="6"/>
        <v>0.51903225033288947</v>
      </c>
      <c r="Y16" s="4"/>
    </row>
    <row r="17" spans="1:25" ht="35.1" customHeight="1" thickTop="1" thickBot="1">
      <c r="A17" s="6" t="s">
        <v>20</v>
      </c>
      <c r="B17" s="6" t="s">
        <v>32</v>
      </c>
      <c r="C17" s="6"/>
      <c r="D17" s="6"/>
      <c r="E17" s="6"/>
      <c r="F17" s="6"/>
      <c r="G17" s="6"/>
      <c r="H17" s="6"/>
      <c r="I17" s="2" t="s">
        <v>46</v>
      </c>
      <c r="J17" s="7">
        <f>+J18</f>
        <v>4390000</v>
      </c>
      <c r="K17" s="7">
        <f t="shared" ref="K17:T17" si="9">+K18</f>
        <v>0</v>
      </c>
      <c r="L17" s="7">
        <f t="shared" si="9"/>
        <v>0</v>
      </c>
      <c r="M17" s="7">
        <f t="shared" si="9"/>
        <v>4390000</v>
      </c>
      <c r="N17" s="7">
        <f t="shared" si="9"/>
        <v>0</v>
      </c>
      <c r="O17" s="15">
        <f t="shared" si="1"/>
        <v>4390000</v>
      </c>
      <c r="P17" s="7">
        <f t="shared" si="9"/>
        <v>0</v>
      </c>
      <c r="Q17" s="7">
        <f t="shared" si="9"/>
        <v>4390000</v>
      </c>
      <c r="R17" s="7">
        <f t="shared" si="9"/>
        <v>0</v>
      </c>
      <c r="S17" s="7">
        <f t="shared" si="9"/>
        <v>0</v>
      </c>
      <c r="T17" s="7">
        <f t="shared" si="9"/>
        <v>0</v>
      </c>
      <c r="U17" s="16">
        <f t="shared" si="3"/>
        <v>4390000</v>
      </c>
      <c r="V17" s="17">
        <f t="shared" si="4"/>
        <v>0</v>
      </c>
      <c r="W17" s="17">
        <f t="shared" si="5"/>
        <v>0</v>
      </c>
      <c r="X17" s="17">
        <f t="shared" si="6"/>
        <v>0</v>
      </c>
      <c r="Y17" s="4"/>
    </row>
    <row r="18" spans="1:25" ht="35.1" customHeight="1" thickTop="1" thickBot="1">
      <c r="A18" s="8" t="s">
        <v>20</v>
      </c>
      <c r="B18" s="8" t="s">
        <v>32</v>
      </c>
      <c r="C18" s="8" t="s">
        <v>21</v>
      </c>
      <c r="D18" s="8"/>
      <c r="E18" s="8"/>
      <c r="F18" s="8" t="s">
        <v>22</v>
      </c>
      <c r="G18" s="8" t="s">
        <v>39</v>
      </c>
      <c r="H18" s="8" t="s">
        <v>34</v>
      </c>
      <c r="I18" s="9" t="s">
        <v>33</v>
      </c>
      <c r="J18" s="10">
        <v>4390000</v>
      </c>
      <c r="K18" s="10">
        <v>0</v>
      </c>
      <c r="L18" s="10">
        <v>0</v>
      </c>
      <c r="M18" s="10">
        <v>4390000</v>
      </c>
      <c r="N18" s="10">
        <v>0</v>
      </c>
      <c r="O18" s="14">
        <f t="shared" si="1"/>
        <v>4390000</v>
      </c>
      <c r="P18" s="10">
        <v>0</v>
      </c>
      <c r="Q18" s="10">
        <v>4390000</v>
      </c>
      <c r="R18" s="10">
        <v>0</v>
      </c>
      <c r="S18" s="10">
        <v>0</v>
      </c>
      <c r="T18" s="10">
        <v>0</v>
      </c>
      <c r="U18" s="11">
        <f t="shared" si="3"/>
        <v>4390000</v>
      </c>
      <c r="V18" s="12">
        <f t="shared" si="4"/>
        <v>0</v>
      </c>
      <c r="W18" s="12">
        <f t="shared" si="5"/>
        <v>0</v>
      </c>
      <c r="X18" s="12">
        <f t="shared" si="6"/>
        <v>0</v>
      </c>
      <c r="Y18" s="4"/>
    </row>
    <row r="19" spans="1:25" ht="35.1" customHeight="1" thickTop="1" thickBot="1">
      <c r="A19" s="6" t="s">
        <v>35</v>
      </c>
      <c r="B19" s="6"/>
      <c r="C19" s="6"/>
      <c r="D19" s="6"/>
      <c r="E19" s="6"/>
      <c r="F19" s="6"/>
      <c r="G19" s="6"/>
      <c r="H19" s="6"/>
      <c r="I19" s="2" t="s">
        <v>47</v>
      </c>
      <c r="J19" s="7">
        <f>+J20</f>
        <v>13355000000</v>
      </c>
      <c r="K19" s="7">
        <f t="shared" ref="K19:T19" si="10">+K20</f>
        <v>0</v>
      </c>
      <c r="L19" s="7">
        <f t="shared" si="10"/>
        <v>0</v>
      </c>
      <c r="M19" s="7">
        <f t="shared" si="10"/>
        <v>13355000000</v>
      </c>
      <c r="N19" s="7">
        <f t="shared" si="10"/>
        <v>0</v>
      </c>
      <c r="O19" s="15">
        <f t="shared" si="1"/>
        <v>13355000000</v>
      </c>
      <c r="P19" s="7">
        <f t="shared" si="10"/>
        <v>12231899931.139999</v>
      </c>
      <c r="Q19" s="7">
        <f t="shared" si="10"/>
        <v>1123100068.8599999</v>
      </c>
      <c r="R19" s="7">
        <f t="shared" si="10"/>
        <v>11926976846.02</v>
      </c>
      <c r="S19" s="7">
        <f t="shared" si="10"/>
        <v>9554239503.9899998</v>
      </c>
      <c r="T19" s="7">
        <f t="shared" si="10"/>
        <v>9158532800.5499992</v>
      </c>
      <c r="U19" s="16">
        <f t="shared" si="3"/>
        <v>1428023153.9799995</v>
      </c>
      <c r="V19" s="17">
        <f t="shared" si="4"/>
        <v>0.89307202141669795</v>
      </c>
      <c r="W19" s="17">
        <f t="shared" si="5"/>
        <v>0.71540542897716208</v>
      </c>
      <c r="X19" s="17">
        <f t="shared" si="6"/>
        <v>0.68577557473230999</v>
      </c>
      <c r="Y19" s="4"/>
    </row>
    <row r="20" spans="1:25" ht="58.5" customHeight="1" thickTop="1" thickBot="1">
      <c r="A20" s="8" t="s">
        <v>35</v>
      </c>
      <c r="B20" s="8" t="s">
        <v>36</v>
      </c>
      <c r="C20" s="8" t="s">
        <v>37</v>
      </c>
      <c r="D20" s="8" t="s">
        <v>38</v>
      </c>
      <c r="E20" s="8"/>
      <c r="F20" s="8" t="s">
        <v>22</v>
      </c>
      <c r="G20" s="8" t="s">
        <v>39</v>
      </c>
      <c r="H20" s="8" t="s">
        <v>34</v>
      </c>
      <c r="I20" s="9" t="s">
        <v>41</v>
      </c>
      <c r="J20" s="10">
        <v>13355000000</v>
      </c>
      <c r="K20" s="10">
        <v>0</v>
      </c>
      <c r="L20" s="10">
        <v>0</v>
      </c>
      <c r="M20" s="10">
        <v>13355000000</v>
      </c>
      <c r="N20" s="10">
        <v>0</v>
      </c>
      <c r="O20" s="14">
        <f t="shared" si="1"/>
        <v>13355000000</v>
      </c>
      <c r="P20" s="10">
        <v>12231899931.139999</v>
      </c>
      <c r="Q20" s="10">
        <v>1123100068.8599999</v>
      </c>
      <c r="R20" s="10">
        <v>11926976846.02</v>
      </c>
      <c r="S20" s="10">
        <v>9554239503.9899998</v>
      </c>
      <c r="T20" s="10">
        <v>9158532800.5499992</v>
      </c>
      <c r="U20" s="11">
        <f t="shared" si="3"/>
        <v>1428023153.9799995</v>
      </c>
      <c r="V20" s="12">
        <f t="shared" si="4"/>
        <v>0.89307202141669795</v>
      </c>
      <c r="W20" s="12">
        <f t="shared" si="5"/>
        <v>0.71540542897716208</v>
      </c>
      <c r="X20" s="12">
        <f t="shared" si="6"/>
        <v>0.68577557473230999</v>
      </c>
      <c r="Y20" s="4"/>
    </row>
    <row r="21" spans="1:25" ht="35.1" customHeight="1" thickTop="1" thickBot="1">
      <c r="A21" s="8"/>
      <c r="B21" s="8"/>
      <c r="C21" s="8"/>
      <c r="D21" s="8"/>
      <c r="E21" s="8"/>
      <c r="F21" s="8"/>
      <c r="G21" s="8"/>
      <c r="H21" s="8"/>
      <c r="I21" s="9" t="s">
        <v>48</v>
      </c>
      <c r="J21" s="10">
        <f>+J7+J19</f>
        <v>30732834000</v>
      </c>
      <c r="K21" s="10">
        <f t="shared" ref="K21:T21" si="11">+K7+K19</f>
        <v>1134000000</v>
      </c>
      <c r="L21" s="10">
        <f t="shared" si="11"/>
        <v>1134000000</v>
      </c>
      <c r="M21" s="10">
        <f t="shared" si="11"/>
        <v>30732834000</v>
      </c>
      <c r="N21" s="10">
        <f t="shared" si="11"/>
        <v>53338000</v>
      </c>
      <c r="O21" s="14">
        <f t="shared" si="1"/>
        <v>30679496000</v>
      </c>
      <c r="P21" s="10">
        <f t="shared" si="11"/>
        <v>29400041929.689999</v>
      </c>
      <c r="Q21" s="10">
        <f t="shared" si="11"/>
        <v>1279454070.3099999</v>
      </c>
      <c r="R21" s="10">
        <f t="shared" si="11"/>
        <v>26889546044.550003</v>
      </c>
      <c r="S21" s="10">
        <f t="shared" si="11"/>
        <v>24184438230.209999</v>
      </c>
      <c r="T21" s="10">
        <f t="shared" si="11"/>
        <v>23006711987.769997</v>
      </c>
      <c r="U21" s="11">
        <f t="shared" si="3"/>
        <v>3789949955.4499969</v>
      </c>
      <c r="V21" s="12">
        <f t="shared" si="4"/>
        <v>0.87646635539742901</v>
      </c>
      <c r="W21" s="12">
        <f t="shared" si="5"/>
        <v>0.78829320501907851</v>
      </c>
      <c r="X21" s="12">
        <f t="shared" si="6"/>
        <v>0.74990514797798491</v>
      </c>
      <c r="Y21" s="4"/>
    </row>
    <row r="22" spans="1:25" ht="15.75" thickTop="1">
      <c r="A22" s="19" t="s">
        <v>56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T22" s="20"/>
      <c r="U22" s="20"/>
      <c r="V22" s="18"/>
      <c r="W22" s="18"/>
      <c r="X22" s="18"/>
    </row>
    <row r="23" spans="1:25">
      <c r="A23" s="19" t="s">
        <v>57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T23" s="20"/>
      <c r="U23" s="20"/>
      <c r="V23" s="3"/>
      <c r="W23" s="3"/>
      <c r="X23" s="3"/>
      <c r="Y23" s="3"/>
    </row>
    <row r="24" spans="1:25">
      <c r="A24" s="19" t="s">
        <v>58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T24" s="20"/>
      <c r="U24" s="20"/>
      <c r="V24" s="3"/>
      <c r="W24" s="3"/>
      <c r="X24" s="3"/>
      <c r="Y24" s="3"/>
    </row>
    <row r="25" spans="1:25">
      <c r="A25" s="19" t="s">
        <v>59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T25" s="20"/>
      <c r="U25" s="20"/>
      <c r="V25" s="3"/>
      <c r="W25" s="3"/>
      <c r="X25" s="3"/>
      <c r="Y25" s="3"/>
    </row>
    <row r="26" spans="1:25">
      <c r="V26" s="3"/>
      <c r="W26" s="3"/>
      <c r="X26" s="3"/>
      <c r="Y26" s="3"/>
    </row>
    <row r="27" spans="1:25">
      <c r="V27" s="3"/>
      <c r="W27" s="3"/>
      <c r="X27" s="3"/>
      <c r="Y27" s="3"/>
    </row>
    <row r="28" spans="1:25">
      <c r="V28" s="3"/>
      <c r="W28" s="3"/>
      <c r="X28" s="3"/>
      <c r="Y28" s="3"/>
    </row>
    <row r="29" spans="1:25">
      <c r="V29" s="3"/>
      <c r="W29" s="3"/>
      <c r="X29" s="3"/>
      <c r="Y29" s="3"/>
    </row>
    <row r="30" spans="1:25">
      <c r="V30" s="3"/>
      <c r="W30" s="3"/>
      <c r="X30" s="3"/>
      <c r="Y30" s="3"/>
    </row>
    <row r="52" ht="33.950000000000003" customHeight="1"/>
    <row r="55" ht="35.1" customHeight="1"/>
    <row r="56" ht="35.1" customHeight="1"/>
    <row r="57" ht="35.1" customHeight="1"/>
    <row r="58" ht="35.1" customHeight="1"/>
    <row r="59" ht="35.1" customHeight="1"/>
    <row r="60" ht="35.1" customHeight="1"/>
    <row r="61" ht="35.1" customHeight="1"/>
    <row r="62" ht="35.1" customHeight="1"/>
    <row r="63" ht="35.1" customHeight="1"/>
    <row r="64" ht="35.1" customHeight="1"/>
    <row r="65" ht="35.1" customHeight="1"/>
    <row r="66" ht="35.1" customHeight="1"/>
    <row r="67" ht="35.1" customHeight="1"/>
    <row r="68" ht="62.25" customHeight="1"/>
    <row r="69" ht="35.1" customHeight="1"/>
  </sheetData>
  <mergeCells count="4">
    <mergeCell ref="A2:X2"/>
    <mergeCell ref="A3:X3"/>
    <mergeCell ref="A4:X4"/>
    <mergeCell ref="T5:X5"/>
  </mergeCells>
  <printOptions horizontalCentered="1"/>
  <pageMargins left="0" right="0" top="0.78740157480314965" bottom="0.78740157480314965" header="0.78740157480314965" footer="0.78740157480314965"/>
  <pageSetup paperSize="5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DIRECCION DE COMERCIO EXTERIOR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2023-12-15T20:50:04Z</cp:lastPrinted>
  <dcterms:created xsi:type="dcterms:W3CDTF">2023-12-01T14:27:53Z</dcterms:created>
  <dcterms:modified xsi:type="dcterms:W3CDTF">2023-12-15T20:50:41Z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