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'!$5:$5</definedName>
  </definedNames>
  <calcPr calcId="152511"/>
</workbook>
</file>

<file path=xl/calcChain.xml><?xml version="1.0" encoding="utf-8"?>
<calcChain xmlns="http://schemas.openxmlformats.org/spreadsheetml/2006/main">
  <c r="V47" i="1" l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8" i="1"/>
  <c r="U28" i="1"/>
  <c r="T28" i="1"/>
  <c r="V26" i="1"/>
  <c r="U26" i="1"/>
  <c r="T26" i="1"/>
  <c r="V25" i="1"/>
  <c r="U25" i="1"/>
  <c r="T25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2" i="1"/>
  <c r="U12" i="1"/>
  <c r="T12" i="1"/>
  <c r="V10" i="1"/>
  <c r="U10" i="1"/>
  <c r="T10" i="1"/>
  <c r="V9" i="1"/>
  <c r="U9" i="1"/>
  <c r="T9" i="1"/>
  <c r="V8" i="1"/>
  <c r="U8" i="1"/>
  <c r="T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8" i="1"/>
  <c r="S26" i="1"/>
  <c r="S25" i="1"/>
  <c r="S23" i="1"/>
  <c r="S22" i="1"/>
  <c r="S21" i="1"/>
  <c r="S20" i="1"/>
  <c r="S19" i="1"/>
  <c r="S18" i="1"/>
  <c r="S17" i="1"/>
  <c r="S16" i="1"/>
  <c r="S15" i="1"/>
  <c r="S14" i="1"/>
  <c r="S12" i="1"/>
  <c r="S10" i="1"/>
  <c r="S9" i="1"/>
  <c r="S8" i="1"/>
  <c r="R29" i="1"/>
  <c r="Q29" i="1"/>
  <c r="P29" i="1"/>
  <c r="O29" i="1"/>
  <c r="N29" i="1"/>
  <c r="M29" i="1"/>
  <c r="L29" i="1"/>
  <c r="K29" i="1"/>
  <c r="J29" i="1"/>
  <c r="R27" i="1"/>
  <c r="Q27" i="1"/>
  <c r="P27" i="1"/>
  <c r="O27" i="1"/>
  <c r="N27" i="1"/>
  <c r="M27" i="1"/>
  <c r="L27" i="1"/>
  <c r="K27" i="1"/>
  <c r="J27" i="1"/>
  <c r="R24" i="1"/>
  <c r="Q24" i="1"/>
  <c r="P24" i="1"/>
  <c r="O24" i="1"/>
  <c r="N24" i="1"/>
  <c r="M24" i="1"/>
  <c r="L24" i="1"/>
  <c r="K24" i="1"/>
  <c r="J24" i="1"/>
  <c r="R13" i="1"/>
  <c r="Q13" i="1"/>
  <c r="P13" i="1"/>
  <c r="O13" i="1"/>
  <c r="N13" i="1"/>
  <c r="M13" i="1"/>
  <c r="L13" i="1"/>
  <c r="K13" i="1"/>
  <c r="J13" i="1"/>
  <c r="R11" i="1"/>
  <c r="Q11" i="1"/>
  <c r="P11" i="1"/>
  <c r="O11" i="1"/>
  <c r="N11" i="1"/>
  <c r="M11" i="1"/>
  <c r="L11" i="1"/>
  <c r="K11" i="1"/>
  <c r="J11" i="1"/>
  <c r="R7" i="1"/>
  <c r="Q7" i="1"/>
  <c r="P7" i="1"/>
  <c r="O7" i="1"/>
  <c r="N7" i="1"/>
  <c r="M7" i="1"/>
  <c r="L7" i="1"/>
  <c r="K7" i="1"/>
  <c r="J7" i="1"/>
  <c r="S29" i="1" l="1"/>
  <c r="S13" i="1"/>
  <c r="S24" i="1"/>
  <c r="U13" i="1"/>
  <c r="V13" i="1"/>
  <c r="T24" i="1"/>
  <c r="V27" i="1"/>
  <c r="T11" i="1"/>
  <c r="T29" i="1"/>
  <c r="U11" i="1"/>
  <c r="U24" i="1"/>
  <c r="U29" i="1"/>
  <c r="M6" i="1"/>
  <c r="M48" i="1" s="1"/>
  <c r="P6" i="1"/>
  <c r="P48" i="1" s="1"/>
  <c r="V11" i="1"/>
  <c r="T13" i="1"/>
  <c r="V24" i="1"/>
  <c r="T27" i="1"/>
  <c r="V29" i="1"/>
  <c r="U27" i="1"/>
  <c r="S7" i="1"/>
  <c r="S11" i="1"/>
  <c r="S27" i="1"/>
  <c r="T7" i="1"/>
  <c r="Q6" i="1"/>
  <c r="Q48" i="1" s="1"/>
  <c r="U7" i="1"/>
  <c r="J6" i="1"/>
  <c r="J48" i="1" s="1"/>
  <c r="K6" i="1"/>
  <c r="K48" i="1" s="1"/>
  <c r="N6" i="1"/>
  <c r="N48" i="1" s="1"/>
  <c r="R6" i="1"/>
  <c r="R48" i="1" s="1"/>
  <c r="V7" i="1"/>
  <c r="L6" i="1"/>
  <c r="L48" i="1" s="1"/>
  <c r="O6" i="1"/>
  <c r="O48" i="1" s="1"/>
  <c r="S6" i="1" l="1"/>
  <c r="S48" i="1" s="1"/>
  <c r="T6" i="1"/>
  <c r="V6" i="1"/>
  <c r="U6" i="1"/>
  <c r="U48" i="1" l="1"/>
  <c r="T48" i="1"/>
  <c r="V48" i="1"/>
</calcChain>
</file>

<file path=xl/sharedStrings.xml><?xml version="1.0" encoding="utf-8"?>
<sst xmlns="http://schemas.openxmlformats.org/spreadsheetml/2006/main" count="355" uniqueCount="116">
  <si>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</si>
  <si>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</si>
  <si>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</si>
  <si>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</si>
  <si>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</si>
  <si>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</si>
  <si>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</si>
  <si>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</si>
  <si>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</si>
  <si>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</si>
  <si>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</si>
  <si>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</si>
  <si>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</si>
  <si>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</si>
  <si>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</si>
  <si>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</si>
  <si>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</si>
  <si>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</si>
  <si>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</si>
  <si>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</si>
  <si>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</si>
  <si>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</si>
  <si>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</si>
  <si>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</si>
  <si>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</si>
  <si>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</si>
  <si>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</si>
  <si>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</si>
  <si>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</si>
  <si>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</si>
  <si>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</si>
  <si>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</si>
  <si>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</si>
  <si>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</si>
  <si>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</si>
  <si>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</si>
  <si>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</si>
  <si>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</si>
  <si>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</si>
  <si>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</si>
  <si>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</si>
  <si>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</si>
  <si>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</si>
  <si>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</si>
  <si>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</si>
  <si>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</si>
  <si>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</si>
  <si>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</si>
  <si>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</si>
  <si>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</si>
  <si>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</si>
  <si>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</si>
  <si>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</si>
  <si>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</si>
  <si>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</si>
  <si>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</si>
  <si>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</si>
  <si>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</si>
  <si>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</si>
  <si>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</si>
  <si>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</si>
  <si>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</si>
  <si>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</si>
  <si>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</si>
  <si>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</si>
  <si>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</si>
  <si>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</si>
  <si>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</si>
  <si>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</si>
  <si>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</si>
  <si>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</si>
  <si>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</si>
  <si>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</si>
  <si>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</si>
  <si>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</si>
  <si>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</si>
  <si>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</si>
  <si>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</si>
  <si>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</si>
  <si>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</si>
  <si>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</si>
  <si>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</si>
  <si>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</si>
  <si>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</si>
  <si>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</si>
  <si>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</si>
  <si>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</si>
  <si>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</si>
  <si>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</si>
  <si>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</si>
  <si>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</si>
  <si>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</si>
  <si>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</si>
  <si>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</si>
  <si>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</si>
  <si>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</si>
  <si>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</si>
  <si>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</si>
  <si>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</si>
  <si>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</si>
  <si>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</si>
  <si>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PRESPTO A+B+C</t>
  </si>
  <si>
    <t>APROPIACION SIN COMPROMETER</t>
  </si>
  <si>
    <t>MINISTERIO DE COMERCIO INDUSTRIA Y TURISMO</t>
  </si>
  <si>
    <t xml:space="preserve">EJECUCION PRESUPUESTAL ACUMULADA CON CORTE AL 31 DE MAYO DE 2023 </t>
  </si>
  <si>
    <t xml:space="preserve">UNIDAD EJECUTORA 350101-000 GESTION GENERAL </t>
  </si>
  <si>
    <t xml:space="preserve">Fuente de Información: SIIF Nación </t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</si>
  <si>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</si>
  <si>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</si>
  <si>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</si>
  <si>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</si>
  <si>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</si>
  <si>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t>FECHA GENERACIÓN : JUNIO 01 DE 2023</t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</si>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</sst>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0" fontId="14" fillId="3" borderId="1" xfId="0" applyNumberFormat="1" applyFont="1" applyFill="1" applyBorder="1" applyAlignment="1">
      <alignment horizontal="left" vertical="center" wrapText="1" readingOrder="1"/>
    </xf>
    <xf numFmtId="7" fontId="14" fillId="3" borderId="1" xfId="0" applyNumberFormat="1" applyFont="1" applyFill="1" applyBorder="1" applyAlignment="1">
      <alignment horizontal="righ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247649</xdr:colOff>
      <xdr:row>3</xdr:row>
      <xdr:rowOff>66675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39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342900</xdr:colOff>
      <xdr:row>0</xdr:row>
      <xdr:rowOff>0</xdr:rowOff>
    </xdr:from>
    <xdr:to>
      <xdr:col>21</xdr:col>
      <xdr:colOff>0</xdr:colOff>
      <xdr:row>2</xdr:row>
      <xdr:rowOff>132522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0" y="0"/>
          <a:ext cx="1771650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4"/>
  <sheetViews>
    <sheetView showGridLines="0" tabSelected="1" workbookViewId="0">
      <selection sqref="A1:V1"/>
    </sheetView>
  </sheetViews>
  <sheetFormatPr baseColWidth="10" defaultRowHeight="15" x14ac:dyDescent="0.25"/>
  <cols>
    <col min="1" max="5" width="5.42578125" customWidth="1"/>
    <col min="6" max="6" width="6" customWidth="1"/>
    <col min="7" max="7" width="3.5703125" customWidth="1"/>
    <col min="8" max="8" width="3.7109375" customWidth="1"/>
    <col min="9" max="9" width="27.85546875" customWidth="1"/>
    <col min="10" max="10" width="17.28515625" customWidth="1"/>
    <col min="11" max="11" width="17.140625" customWidth="1"/>
    <col min="12" max="13" width="16" customWidth="1"/>
    <col min="14" max="14" width="16.28515625" customWidth="1"/>
    <col min="15" max="15" width="15.42578125" customWidth="1"/>
    <col min="16" max="17" width="16.28515625" customWidth="1"/>
    <col min="18" max="18" width="16.7109375" customWidth="1"/>
    <col min="19" max="19" width="16" customWidth="1"/>
    <col min="20" max="20" width="7.5703125" customWidth="1"/>
    <col min="21" max="21" width="8.140625" customWidth="1"/>
    <col min="22" max="22" width="7.85546875" customWidth="1"/>
  </cols>
  <sheetData>
    <row r="1" spans="1:28" ht="15.75" x14ac:dyDescent="0.25">
      <c r="A1" s="23" t="s">
        <v>103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"/>
      <c r="X1" s="2"/>
      <c r="Y1" s="2"/>
      <c r="Z1" s="2"/>
      <c r="AA1" s="2"/>
      <c r="AB1" s="2"/>
    </row>
    <row r="2" spans="1:28" ht="15.75" x14ac:dyDescent="0.25">
      <c r="A2" s="23" t="s">
        <v>104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"/>
      <c r="X2" s="2"/>
      <c r="Y2" s="2"/>
      <c r="Z2" s="2"/>
      <c r="AA2" s="2"/>
      <c r="AB2" s="2"/>
    </row>
    <row r="3" spans="1:28" x14ac:dyDescent="0.25">
      <c r="A3" s="23" t="s">
        <v>105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"/>
      <c r="X3" s="2"/>
      <c r="Y3" s="2"/>
      <c r="Z3" s="2"/>
      <c r="AA3" s="2"/>
      <c r="AB3" s="2"/>
    </row>
    <row r="4" spans="1:28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28" t="s">
        <v>112</v>
      </c>
      <c r="S4" s="29"/>
      <c r="T4" s="29"/>
      <c r="U4" s="29"/>
      <c r="V4" s="29"/>
      <c r="W4" s="2"/>
      <c r="X4" s="2"/>
      <c r="Y4" s="2"/>
      <c r="Z4" s="2"/>
      <c r="AA4" s="2"/>
      <c r="AB4" s="2"/>
    </row>
    <row r="5" spans="1:28" ht="31.5" customHeight="1" thickTop="1" thickBot="1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8" t="s">
        <v>102</v>
      </c>
      <c r="T5" s="8" t="s">
        <v>113</v>
      </c>
      <c r="U5" s="8" t="s">
        <v>114</v>
      </c>
      <c r="V5" s="8" t="s">
        <v>115</v>
      </c>
      <c r="W5" s="2"/>
      <c r="X5" s="2"/>
      <c r="Y5" s="2"/>
      <c r="Z5" s="2"/>
      <c r="AA5" s="2"/>
      <c r="AB5" s="2"/>
    </row>
    <row r="6" spans="1:28" ht="30" customHeight="1" thickTop="1" thickBot="1" x14ac:dyDescent="0.3">
      <c r="A6" s="17" t="s">
        <v>19</v>
      </c>
      <c r="B6" s="17"/>
      <c r="C6" s="17"/>
      <c r="D6" s="17"/>
      <c r="E6" s="17"/>
      <c r="F6" s="17"/>
      <c r="G6" s="17"/>
      <c r="H6" s="17"/>
      <c r="I6" s="18" t="s">
        <v>95</v>
      </c>
      <c r="J6" s="19">
        <f>+J7+J11+J13+J24</f>
        <v>392430208000</v>
      </c>
      <c r="K6" s="19">
        <f t="shared" ref="K6:R6" si="0">+K7+K11+K13+K24</f>
        <v>11735025920</v>
      </c>
      <c r="L6" s="19">
        <f t="shared" si="0"/>
        <v>735025920</v>
      </c>
      <c r="M6" s="19">
        <f t="shared" si="0"/>
        <v>403430208000</v>
      </c>
      <c r="N6" s="19">
        <f t="shared" si="0"/>
        <v>377784421253.32001</v>
      </c>
      <c r="O6" s="19">
        <f t="shared" si="0"/>
        <v>25645786746.68</v>
      </c>
      <c r="P6" s="19">
        <f t="shared" si="0"/>
        <v>307986260488.21002</v>
      </c>
      <c r="Q6" s="19">
        <f t="shared" si="0"/>
        <v>177832586576.67999</v>
      </c>
      <c r="R6" s="19">
        <f t="shared" si="0"/>
        <v>141467023651.89001</v>
      </c>
      <c r="S6" s="20">
        <f t="shared" ref="S6:S47" si="1">+M6-P6</f>
        <v>95443947511.789978</v>
      </c>
      <c r="T6" s="21">
        <f t="shared" ref="T6:T48" si="2">+P6/M6</f>
        <v>0.763418936859111</v>
      </c>
      <c r="U6" s="21">
        <f t="shared" ref="U6:U48" si="3">+Q6/M6</f>
        <v>0.44080136551569282</v>
      </c>
      <c r="V6" s="21">
        <f t="shared" ref="V6:V48" si="4">+R6/M6</f>
        <v>0.35066046331337197</v>
      </c>
      <c r="W6" s="3"/>
      <c r="X6" s="2"/>
      <c r="Y6" s="2"/>
      <c r="Z6" s="2"/>
      <c r="AA6" s="2"/>
      <c r="AB6" s="2"/>
    </row>
    <row r="7" spans="1:28" ht="30" customHeight="1" thickTop="1" thickBot="1" x14ac:dyDescent="0.3">
      <c r="A7" s="17" t="s">
        <v>19</v>
      </c>
      <c r="B7" s="17" t="s">
        <v>20</v>
      </c>
      <c r="C7" s="17"/>
      <c r="D7" s="17"/>
      <c r="E7" s="17"/>
      <c r="F7" s="17"/>
      <c r="G7" s="17"/>
      <c r="H7" s="17"/>
      <c r="I7" s="18" t="s">
        <v>94</v>
      </c>
      <c r="J7" s="22">
        <f>SUM(J8:J10)</f>
        <v>46186259000</v>
      </c>
      <c r="K7" s="22">
        <f t="shared" ref="K7:R7" si="5">SUM(K8:K10)</f>
        <v>0</v>
      </c>
      <c r="L7" s="22">
        <f t="shared" si="5"/>
        <v>0</v>
      </c>
      <c r="M7" s="22">
        <f t="shared" si="5"/>
        <v>46186259000</v>
      </c>
      <c r="N7" s="22">
        <f t="shared" si="5"/>
        <v>46184826903</v>
      </c>
      <c r="O7" s="22">
        <f t="shared" si="5"/>
        <v>1432097</v>
      </c>
      <c r="P7" s="22">
        <f t="shared" si="5"/>
        <v>15075289595</v>
      </c>
      <c r="Q7" s="22">
        <f t="shared" si="5"/>
        <v>14706153336</v>
      </c>
      <c r="R7" s="22">
        <f t="shared" si="5"/>
        <v>14673467859</v>
      </c>
      <c r="S7" s="20">
        <f t="shared" si="1"/>
        <v>31110969405</v>
      </c>
      <c r="T7" s="21">
        <f t="shared" si="2"/>
        <v>0.32640204947103424</v>
      </c>
      <c r="U7" s="21">
        <f t="shared" si="3"/>
        <v>0.31840971003951629</v>
      </c>
      <c r="V7" s="21">
        <f t="shared" si="4"/>
        <v>0.31770202169870482</v>
      </c>
      <c r="W7" s="3"/>
      <c r="X7" s="2"/>
      <c r="Y7" s="2"/>
      <c r="Z7" s="2"/>
      <c r="AA7" s="2"/>
      <c r="AB7" s="2"/>
    </row>
    <row r="8" spans="1:28" ht="30" customHeight="1" thickTop="1" thickBot="1" x14ac:dyDescent="0.3">
      <c r="A8" s="9" t="s">
        <v>19</v>
      </c>
      <c r="B8" s="9" t="s">
        <v>20</v>
      </c>
      <c r="C8" s="9" t="s">
        <v>20</v>
      </c>
      <c r="D8" s="9" t="s">
        <v>20</v>
      </c>
      <c r="E8" s="9"/>
      <c r="F8" s="9" t="s">
        <v>21</v>
      </c>
      <c r="G8" s="9" t="s">
        <v>22</v>
      </c>
      <c r="H8" s="9" t="s">
        <v>23</v>
      </c>
      <c r="I8" s="10" t="s">
        <v>24</v>
      </c>
      <c r="J8" s="11">
        <v>26059688000</v>
      </c>
      <c r="K8" s="11">
        <v>0</v>
      </c>
      <c r="L8" s="11">
        <v>0</v>
      </c>
      <c r="M8" s="11">
        <v>26059688000</v>
      </c>
      <c r="N8" s="11">
        <v>26059688000</v>
      </c>
      <c r="O8" s="11">
        <v>0</v>
      </c>
      <c r="P8" s="11">
        <v>8256051686</v>
      </c>
      <c r="Q8" s="11">
        <v>8240601093</v>
      </c>
      <c r="R8" s="11">
        <v>8239040382</v>
      </c>
      <c r="S8" s="12">
        <f t="shared" si="1"/>
        <v>17803636314</v>
      </c>
      <c r="T8" s="13">
        <f t="shared" si="2"/>
        <v>0.31681314396396459</v>
      </c>
      <c r="U8" s="13">
        <f t="shared" si="3"/>
        <v>0.31622025148574306</v>
      </c>
      <c r="V8" s="13">
        <f t="shared" si="4"/>
        <v>0.31616036162827427</v>
      </c>
      <c r="W8" s="3"/>
      <c r="X8" s="2"/>
      <c r="Y8" s="2"/>
      <c r="Z8" s="2"/>
      <c r="AA8" s="2"/>
      <c r="AB8" s="2"/>
    </row>
    <row r="9" spans="1:28" ht="37.5" customHeight="1" thickTop="1" thickBot="1" x14ac:dyDescent="0.3">
      <c r="A9" s="9" t="s">
        <v>19</v>
      </c>
      <c r="B9" s="9" t="s">
        <v>20</v>
      </c>
      <c r="C9" s="9" t="s">
        <v>20</v>
      </c>
      <c r="D9" s="9" t="s">
        <v>25</v>
      </c>
      <c r="E9" s="9"/>
      <c r="F9" s="9" t="s">
        <v>21</v>
      </c>
      <c r="G9" s="9" t="s">
        <v>22</v>
      </c>
      <c r="H9" s="9" t="s">
        <v>23</v>
      </c>
      <c r="I9" s="10" t="s">
        <v>26</v>
      </c>
      <c r="J9" s="11">
        <v>9164371000</v>
      </c>
      <c r="K9" s="11">
        <v>0</v>
      </c>
      <c r="L9" s="11">
        <v>0</v>
      </c>
      <c r="M9" s="11">
        <v>9164371000</v>
      </c>
      <c r="N9" s="11">
        <v>9162938903</v>
      </c>
      <c r="O9" s="11">
        <v>1432097</v>
      </c>
      <c r="P9" s="11">
        <v>3476552827</v>
      </c>
      <c r="Q9" s="11">
        <v>3161490964</v>
      </c>
      <c r="R9" s="11">
        <v>3130612782</v>
      </c>
      <c r="S9" s="12">
        <f t="shared" si="1"/>
        <v>5687818173</v>
      </c>
      <c r="T9" s="13">
        <f t="shared" si="2"/>
        <v>0.37935531276505502</v>
      </c>
      <c r="U9" s="13">
        <f t="shared" si="3"/>
        <v>0.34497631796006512</v>
      </c>
      <c r="V9" s="13">
        <f t="shared" si="4"/>
        <v>0.34160694520114909</v>
      </c>
      <c r="W9" s="3"/>
      <c r="X9" s="2"/>
      <c r="Y9" s="2"/>
      <c r="Z9" s="2"/>
      <c r="AA9" s="2"/>
      <c r="AB9" s="2"/>
    </row>
    <row r="10" spans="1:28" ht="36.75" customHeight="1" thickTop="1" thickBot="1" x14ac:dyDescent="0.3">
      <c r="A10" s="9" t="s">
        <v>19</v>
      </c>
      <c r="B10" s="9" t="s">
        <v>20</v>
      </c>
      <c r="C10" s="9" t="s">
        <v>20</v>
      </c>
      <c r="D10" s="9" t="s">
        <v>27</v>
      </c>
      <c r="E10" s="9"/>
      <c r="F10" s="9" t="s">
        <v>21</v>
      </c>
      <c r="G10" s="9" t="s">
        <v>22</v>
      </c>
      <c r="H10" s="9" t="s">
        <v>23</v>
      </c>
      <c r="I10" s="10" t="s">
        <v>28</v>
      </c>
      <c r="J10" s="11">
        <v>10962200000</v>
      </c>
      <c r="K10" s="11">
        <v>0</v>
      </c>
      <c r="L10" s="11">
        <v>0</v>
      </c>
      <c r="M10" s="11">
        <v>10962200000</v>
      </c>
      <c r="N10" s="11">
        <v>10962200000</v>
      </c>
      <c r="O10" s="11">
        <v>0</v>
      </c>
      <c r="P10" s="11">
        <v>3342685082</v>
      </c>
      <c r="Q10" s="11">
        <v>3304061279</v>
      </c>
      <c r="R10" s="11">
        <v>3303814695</v>
      </c>
      <c r="S10" s="12">
        <f t="shared" si="1"/>
        <v>7619514918</v>
      </c>
      <c r="T10" s="13">
        <f t="shared" si="2"/>
        <v>0.3049283065443068</v>
      </c>
      <c r="U10" s="13">
        <f t="shared" si="3"/>
        <v>0.30140494417179031</v>
      </c>
      <c r="V10" s="13">
        <f t="shared" si="4"/>
        <v>0.30138245014686832</v>
      </c>
      <c r="W10" s="3"/>
      <c r="X10" s="2"/>
      <c r="Y10" s="2"/>
      <c r="Z10" s="2"/>
      <c r="AA10" s="2"/>
      <c r="AB10" s="2"/>
    </row>
    <row r="11" spans="1:28" ht="30" customHeight="1" thickTop="1" thickBot="1" x14ac:dyDescent="0.3">
      <c r="A11" s="17" t="s">
        <v>19</v>
      </c>
      <c r="B11" s="17" t="s">
        <v>25</v>
      </c>
      <c r="C11" s="17"/>
      <c r="D11" s="17"/>
      <c r="E11" s="17"/>
      <c r="F11" s="17"/>
      <c r="G11" s="17"/>
      <c r="H11" s="17"/>
      <c r="I11" s="18" t="s">
        <v>96</v>
      </c>
      <c r="J11" s="22">
        <f>+J12</f>
        <v>20516237000</v>
      </c>
      <c r="K11" s="22">
        <f t="shared" ref="K11:R11" si="6">+K12</f>
        <v>0</v>
      </c>
      <c r="L11" s="22">
        <f t="shared" si="6"/>
        <v>732522520</v>
      </c>
      <c r="M11" s="22">
        <f t="shared" si="6"/>
        <v>19783714480</v>
      </c>
      <c r="N11" s="22">
        <f t="shared" si="6"/>
        <v>19171110657.82</v>
      </c>
      <c r="O11" s="22">
        <f t="shared" si="6"/>
        <v>612603822.17999995</v>
      </c>
      <c r="P11" s="22">
        <f t="shared" si="6"/>
        <v>15406331122.709999</v>
      </c>
      <c r="Q11" s="22">
        <f t="shared" si="6"/>
        <v>7958188874.1800003</v>
      </c>
      <c r="R11" s="22">
        <f t="shared" si="6"/>
        <v>7725188358.3900003</v>
      </c>
      <c r="S11" s="20">
        <f t="shared" si="1"/>
        <v>4377383357.2900009</v>
      </c>
      <c r="T11" s="21">
        <f t="shared" si="2"/>
        <v>0.77873804427802273</v>
      </c>
      <c r="U11" s="21">
        <f t="shared" si="3"/>
        <v>0.40225958993823896</v>
      </c>
      <c r="V11" s="21">
        <f t="shared" si="4"/>
        <v>0.39048220020561075</v>
      </c>
      <c r="W11" s="3"/>
      <c r="X11" s="2"/>
      <c r="Y11" s="2"/>
      <c r="Z11" s="2"/>
      <c r="AA11" s="2"/>
      <c r="AB11" s="2"/>
    </row>
    <row r="12" spans="1:28" ht="30" customHeight="1" thickTop="1" thickBot="1" x14ac:dyDescent="0.3">
      <c r="A12" s="9" t="s">
        <v>19</v>
      </c>
      <c r="B12" s="9" t="s">
        <v>25</v>
      </c>
      <c r="C12" s="9"/>
      <c r="D12" s="9"/>
      <c r="E12" s="9"/>
      <c r="F12" s="9" t="s">
        <v>21</v>
      </c>
      <c r="G12" s="9" t="s">
        <v>22</v>
      </c>
      <c r="H12" s="9" t="s">
        <v>23</v>
      </c>
      <c r="I12" s="10" t="s">
        <v>29</v>
      </c>
      <c r="J12" s="11">
        <v>20516237000</v>
      </c>
      <c r="K12" s="11">
        <v>0</v>
      </c>
      <c r="L12" s="11">
        <v>732522520</v>
      </c>
      <c r="M12" s="11">
        <v>19783714480</v>
      </c>
      <c r="N12" s="11">
        <v>19171110657.82</v>
      </c>
      <c r="O12" s="11">
        <v>612603822.17999995</v>
      </c>
      <c r="P12" s="11">
        <v>15406331122.709999</v>
      </c>
      <c r="Q12" s="11">
        <v>7958188874.1800003</v>
      </c>
      <c r="R12" s="11">
        <v>7725188358.3900003</v>
      </c>
      <c r="S12" s="12">
        <f t="shared" si="1"/>
        <v>4377383357.2900009</v>
      </c>
      <c r="T12" s="13">
        <f t="shared" si="2"/>
        <v>0.77873804427802273</v>
      </c>
      <c r="U12" s="13">
        <f t="shared" si="3"/>
        <v>0.40225958993823896</v>
      </c>
      <c r="V12" s="13">
        <f t="shared" si="4"/>
        <v>0.39048220020561075</v>
      </c>
      <c r="W12" s="3"/>
      <c r="X12" s="2"/>
      <c r="Y12" s="2"/>
      <c r="Z12" s="2"/>
      <c r="AA12" s="2"/>
      <c r="AB12" s="2"/>
    </row>
    <row r="13" spans="1:28" ht="30" customHeight="1" thickTop="1" thickBot="1" x14ac:dyDescent="0.3">
      <c r="A13" s="17" t="s">
        <v>19</v>
      </c>
      <c r="B13" s="17" t="s">
        <v>27</v>
      </c>
      <c r="C13" s="17"/>
      <c r="D13" s="17"/>
      <c r="E13" s="17"/>
      <c r="F13" s="17"/>
      <c r="G13" s="17"/>
      <c r="H13" s="17"/>
      <c r="I13" s="18" t="s">
        <v>97</v>
      </c>
      <c r="J13" s="22">
        <f>SUM(J14:J23)</f>
        <v>310175482000</v>
      </c>
      <c r="K13" s="22">
        <f t="shared" ref="K13:R13" si="7">SUM(K14:K23)</f>
        <v>11002503400</v>
      </c>
      <c r="L13" s="22">
        <f t="shared" si="7"/>
        <v>2503400</v>
      </c>
      <c r="M13" s="22">
        <f t="shared" si="7"/>
        <v>321175482000</v>
      </c>
      <c r="N13" s="22">
        <f t="shared" si="7"/>
        <v>298862239692.5</v>
      </c>
      <c r="O13" s="22">
        <f t="shared" si="7"/>
        <v>22313242307.5</v>
      </c>
      <c r="P13" s="22">
        <f t="shared" si="7"/>
        <v>263938821706.5</v>
      </c>
      <c r="Q13" s="22">
        <f t="shared" si="7"/>
        <v>141602426302.5</v>
      </c>
      <c r="R13" s="22">
        <f t="shared" si="7"/>
        <v>105502549370.5</v>
      </c>
      <c r="S13" s="20">
        <f t="shared" si="1"/>
        <v>57236660293.5</v>
      </c>
      <c r="T13" s="21">
        <f t="shared" si="2"/>
        <v>0.82179006959970868</v>
      </c>
      <c r="U13" s="21">
        <f t="shared" si="3"/>
        <v>0.44088803236387764</v>
      </c>
      <c r="V13" s="21">
        <f t="shared" si="4"/>
        <v>0.32848880217606397</v>
      </c>
      <c r="W13" s="3"/>
      <c r="X13" s="2"/>
      <c r="Y13" s="2"/>
      <c r="Z13" s="2"/>
      <c r="AA13" s="2"/>
      <c r="AB13" s="2"/>
    </row>
    <row r="14" spans="1:28" ht="57.75" thickTop="1" thickBot="1" x14ac:dyDescent="0.3">
      <c r="A14" s="9" t="s">
        <v>19</v>
      </c>
      <c r="B14" s="9" t="s">
        <v>27</v>
      </c>
      <c r="C14" s="9" t="s">
        <v>20</v>
      </c>
      <c r="D14" s="9" t="s">
        <v>20</v>
      </c>
      <c r="E14" s="9" t="s">
        <v>30</v>
      </c>
      <c r="F14" s="9" t="s">
        <v>21</v>
      </c>
      <c r="G14" s="9" t="s">
        <v>22</v>
      </c>
      <c r="H14" s="9" t="s">
        <v>23</v>
      </c>
      <c r="I14" s="10" t="s">
        <v>31</v>
      </c>
      <c r="J14" s="11">
        <v>158651899000</v>
      </c>
      <c r="K14" s="11">
        <v>0</v>
      </c>
      <c r="L14" s="11">
        <v>0</v>
      </c>
      <c r="M14" s="11">
        <v>158651899000</v>
      </c>
      <c r="N14" s="11">
        <v>158651899000</v>
      </c>
      <c r="O14" s="11">
        <v>0</v>
      </c>
      <c r="P14" s="11">
        <v>158651899000</v>
      </c>
      <c r="Q14" s="11">
        <v>64851899000</v>
      </c>
      <c r="R14" s="11">
        <v>64851899000</v>
      </c>
      <c r="S14" s="12">
        <f t="shared" si="1"/>
        <v>0</v>
      </c>
      <c r="T14" s="13">
        <f t="shared" si="2"/>
        <v>1</v>
      </c>
      <c r="U14" s="13">
        <f t="shared" si="3"/>
        <v>0.4087685014094915</v>
      </c>
      <c r="V14" s="13">
        <f t="shared" si="4"/>
        <v>0.4087685014094915</v>
      </c>
      <c r="W14" s="3"/>
      <c r="X14" s="2"/>
      <c r="Y14" s="2"/>
      <c r="Z14" s="2"/>
      <c r="AA14" s="2"/>
      <c r="AB14" s="2"/>
    </row>
    <row r="15" spans="1:28" ht="31.5" customHeight="1" thickTop="1" thickBot="1" x14ac:dyDescent="0.3">
      <c r="A15" s="9" t="s">
        <v>19</v>
      </c>
      <c r="B15" s="9" t="s">
        <v>27</v>
      </c>
      <c r="C15" s="9" t="s">
        <v>25</v>
      </c>
      <c r="D15" s="9" t="s">
        <v>25</v>
      </c>
      <c r="E15" s="9"/>
      <c r="F15" s="9" t="s">
        <v>21</v>
      </c>
      <c r="G15" s="9" t="s">
        <v>22</v>
      </c>
      <c r="H15" s="9" t="s">
        <v>23</v>
      </c>
      <c r="I15" s="10" t="s">
        <v>32</v>
      </c>
      <c r="J15" s="11">
        <v>10795890000</v>
      </c>
      <c r="K15" s="11">
        <v>0</v>
      </c>
      <c r="L15" s="11">
        <v>0</v>
      </c>
      <c r="M15" s="11">
        <v>10795890000</v>
      </c>
      <c r="N15" s="11">
        <v>10265006175</v>
      </c>
      <c r="O15" s="11">
        <v>530883825</v>
      </c>
      <c r="P15" s="11">
        <v>10265006175</v>
      </c>
      <c r="Q15" s="11">
        <v>10265006175</v>
      </c>
      <c r="R15" s="11">
        <v>10265006175</v>
      </c>
      <c r="S15" s="12">
        <f t="shared" si="1"/>
        <v>530883825</v>
      </c>
      <c r="T15" s="13">
        <f t="shared" si="2"/>
        <v>0.95082537660165123</v>
      </c>
      <c r="U15" s="13">
        <f t="shared" si="3"/>
        <v>0.95082537660165123</v>
      </c>
      <c r="V15" s="13">
        <f t="shared" si="4"/>
        <v>0.95082537660165123</v>
      </c>
      <c r="W15" s="3"/>
      <c r="X15" s="2"/>
      <c r="Y15" s="2"/>
      <c r="Z15" s="2"/>
      <c r="AA15" s="2"/>
      <c r="AB15" s="2"/>
    </row>
    <row r="16" spans="1:28" ht="23.25" customHeight="1" thickTop="1" thickBot="1" x14ac:dyDescent="0.3">
      <c r="A16" s="9" t="s">
        <v>19</v>
      </c>
      <c r="B16" s="9" t="s">
        <v>27</v>
      </c>
      <c r="C16" s="9" t="s">
        <v>27</v>
      </c>
      <c r="D16" s="9" t="s">
        <v>33</v>
      </c>
      <c r="E16" s="9" t="s">
        <v>34</v>
      </c>
      <c r="F16" s="9" t="s">
        <v>21</v>
      </c>
      <c r="G16" s="9" t="s">
        <v>22</v>
      </c>
      <c r="H16" s="9" t="s">
        <v>23</v>
      </c>
      <c r="I16" s="10" t="s">
        <v>35</v>
      </c>
      <c r="J16" s="11">
        <v>68305138000</v>
      </c>
      <c r="K16" s="11">
        <v>11000000000</v>
      </c>
      <c r="L16" s="11">
        <v>0</v>
      </c>
      <c r="M16" s="11">
        <v>79305138000</v>
      </c>
      <c r="N16" s="11">
        <v>78245138000</v>
      </c>
      <c r="O16" s="11">
        <v>1060000000</v>
      </c>
      <c r="P16" s="11">
        <v>43929138000</v>
      </c>
      <c r="Q16" s="11">
        <v>43929138000</v>
      </c>
      <c r="R16" s="11">
        <v>11000000000</v>
      </c>
      <c r="S16" s="12">
        <f t="shared" si="1"/>
        <v>35376000000</v>
      </c>
      <c r="T16" s="13">
        <f t="shared" si="2"/>
        <v>0.55392549723575291</v>
      </c>
      <c r="U16" s="13">
        <f t="shared" si="3"/>
        <v>0.55392549723575291</v>
      </c>
      <c r="V16" s="13">
        <f t="shared" si="4"/>
        <v>0.13870475832221615</v>
      </c>
      <c r="W16" s="3"/>
      <c r="X16" s="2"/>
      <c r="Y16" s="2"/>
      <c r="Z16" s="2"/>
      <c r="AA16" s="2"/>
      <c r="AB16" s="2"/>
    </row>
    <row r="17" spans="1:28" ht="24" thickTop="1" thickBot="1" x14ac:dyDescent="0.3">
      <c r="A17" s="9" t="s">
        <v>19</v>
      </c>
      <c r="B17" s="9" t="s">
        <v>27</v>
      </c>
      <c r="C17" s="9" t="s">
        <v>27</v>
      </c>
      <c r="D17" s="9" t="s">
        <v>33</v>
      </c>
      <c r="E17" s="9" t="s">
        <v>36</v>
      </c>
      <c r="F17" s="9" t="s">
        <v>21</v>
      </c>
      <c r="G17" s="9" t="s">
        <v>22</v>
      </c>
      <c r="H17" s="9" t="s">
        <v>23</v>
      </c>
      <c r="I17" s="10" t="s">
        <v>37</v>
      </c>
      <c r="J17" s="11">
        <v>9155767000</v>
      </c>
      <c r="K17" s="11">
        <v>0</v>
      </c>
      <c r="L17" s="11">
        <v>0</v>
      </c>
      <c r="M17" s="11">
        <v>9155767000</v>
      </c>
      <c r="N17" s="11">
        <v>9155767000</v>
      </c>
      <c r="O17" s="11">
        <v>0</v>
      </c>
      <c r="P17" s="11">
        <v>9155767000</v>
      </c>
      <c r="Q17" s="11">
        <v>0</v>
      </c>
      <c r="R17" s="11">
        <v>0</v>
      </c>
      <c r="S17" s="12">
        <f t="shared" si="1"/>
        <v>0</v>
      </c>
      <c r="T17" s="13">
        <f t="shared" si="2"/>
        <v>1</v>
      </c>
      <c r="U17" s="13">
        <f t="shared" si="3"/>
        <v>0</v>
      </c>
      <c r="V17" s="13">
        <f t="shared" si="4"/>
        <v>0</v>
      </c>
      <c r="W17" s="3"/>
      <c r="X17" s="2"/>
      <c r="Y17" s="2"/>
      <c r="Z17" s="2"/>
      <c r="AA17" s="2"/>
      <c r="AB17" s="2"/>
    </row>
    <row r="18" spans="1:28" ht="33" customHeight="1" thickTop="1" thickBot="1" x14ac:dyDescent="0.3">
      <c r="A18" s="9" t="s">
        <v>19</v>
      </c>
      <c r="B18" s="9" t="s">
        <v>27</v>
      </c>
      <c r="C18" s="9" t="s">
        <v>33</v>
      </c>
      <c r="D18" s="9" t="s">
        <v>25</v>
      </c>
      <c r="E18" s="9" t="s">
        <v>38</v>
      </c>
      <c r="F18" s="9" t="s">
        <v>21</v>
      </c>
      <c r="G18" s="9" t="s">
        <v>22</v>
      </c>
      <c r="H18" s="9" t="s">
        <v>23</v>
      </c>
      <c r="I18" s="10" t="s">
        <v>39</v>
      </c>
      <c r="J18" s="11">
        <v>701975000</v>
      </c>
      <c r="K18" s="11">
        <v>0</v>
      </c>
      <c r="L18" s="11">
        <v>2503400</v>
      </c>
      <c r="M18" s="11">
        <v>699471600</v>
      </c>
      <c r="N18" s="11">
        <v>97498450.680000007</v>
      </c>
      <c r="O18" s="11">
        <v>601973149.32000005</v>
      </c>
      <c r="P18" s="11">
        <v>97498450.680000007</v>
      </c>
      <c r="Q18" s="11">
        <v>97378091.680000007</v>
      </c>
      <c r="R18" s="11">
        <v>97378091.680000007</v>
      </c>
      <c r="S18" s="12">
        <f t="shared" si="1"/>
        <v>601973149.31999993</v>
      </c>
      <c r="T18" s="13">
        <f t="shared" si="2"/>
        <v>0.13938871954200857</v>
      </c>
      <c r="U18" s="13">
        <f t="shared" si="3"/>
        <v>0.13921664822417379</v>
      </c>
      <c r="V18" s="13">
        <f t="shared" si="4"/>
        <v>0.13921664822417379</v>
      </c>
      <c r="W18" s="3"/>
      <c r="X18" s="2"/>
      <c r="Y18" s="2"/>
      <c r="Z18" s="2"/>
      <c r="AA18" s="2"/>
      <c r="AB18" s="2"/>
    </row>
    <row r="19" spans="1:28" ht="34.5" customHeight="1" thickTop="1" thickBot="1" x14ac:dyDescent="0.3">
      <c r="A19" s="9" t="s">
        <v>19</v>
      </c>
      <c r="B19" s="9" t="s">
        <v>27</v>
      </c>
      <c r="C19" s="9" t="s">
        <v>33</v>
      </c>
      <c r="D19" s="9" t="s">
        <v>25</v>
      </c>
      <c r="E19" s="9" t="s">
        <v>40</v>
      </c>
      <c r="F19" s="9" t="s">
        <v>21</v>
      </c>
      <c r="G19" s="9" t="s">
        <v>22</v>
      </c>
      <c r="H19" s="9" t="s">
        <v>23</v>
      </c>
      <c r="I19" s="10" t="s">
        <v>41</v>
      </c>
      <c r="J19" s="11">
        <v>2605720000</v>
      </c>
      <c r="K19" s="11">
        <v>0</v>
      </c>
      <c r="L19" s="11">
        <v>0</v>
      </c>
      <c r="M19" s="11">
        <v>2605720000</v>
      </c>
      <c r="N19" s="11">
        <v>1264763000</v>
      </c>
      <c r="O19" s="11">
        <v>1340957000</v>
      </c>
      <c r="P19" s="11">
        <v>1264763000</v>
      </c>
      <c r="Q19" s="11">
        <v>1264763000</v>
      </c>
      <c r="R19" s="11">
        <v>1264763000</v>
      </c>
      <c r="S19" s="12">
        <f t="shared" si="1"/>
        <v>1340957000</v>
      </c>
      <c r="T19" s="13">
        <f t="shared" si="2"/>
        <v>0.4853794728520332</v>
      </c>
      <c r="U19" s="13">
        <f t="shared" si="3"/>
        <v>0.4853794728520332</v>
      </c>
      <c r="V19" s="13">
        <f t="shared" si="4"/>
        <v>0.4853794728520332</v>
      </c>
      <c r="W19" s="3"/>
      <c r="X19" s="2"/>
      <c r="Y19" s="2"/>
      <c r="Z19" s="2"/>
      <c r="AA19" s="2"/>
      <c r="AB19" s="2"/>
    </row>
    <row r="20" spans="1:28" ht="35.25" thickTop="1" thickBot="1" x14ac:dyDescent="0.3">
      <c r="A20" s="9" t="s">
        <v>19</v>
      </c>
      <c r="B20" s="9" t="s">
        <v>27</v>
      </c>
      <c r="C20" s="9" t="s">
        <v>33</v>
      </c>
      <c r="D20" s="9" t="s">
        <v>25</v>
      </c>
      <c r="E20" s="9" t="s">
        <v>42</v>
      </c>
      <c r="F20" s="9" t="s">
        <v>21</v>
      </c>
      <c r="G20" s="9" t="s">
        <v>22</v>
      </c>
      <c r="H20" s="9" t="s">
        <v>23</v>
      </c>
      <c r="I20" s="10" t="s">
        <v>43</v>
      </c>
      <c r="J20" s="11">
        <v>288793000</v>
      </c>
      <c r="K20" s="11">
        <v>0</v>
      </c>
      <c r="L20" s="11">
        <v>0</v>
      </c>
      <c r="M20" s="11">
        <v>288793000</v>
      </c>
      <c r="N20" s="11">
        <v>288793000</v>
      </c>
      <c r="O20" s="11">
        <v>0</v>
      </c>
      <c r="P20" s="11">
        <v>57240036</v>
      </c>
      <c r="Q20" s="11">
        <v>57240036</v>
      </c>
      <c r="R20" s="11">
        <v>57240036</v>
      </c>
      <c r="S20" s="12">
        <f t="shared" si="1"/>
        <v>231552964</v>
      </c>
      <c r="T20" s="13">
        <f t="shared" si="2"/>
        <v>0.19820437475977604</v>
      </c>
      <c r="U20" s="13">
        <f t="shared" si="3"/>
        <v>0.19820437475977604</v>
      </c>
      <c r="V20" s="13">
        <f t="shared" si="4"/>
        <v>0.19820437475977604</v>
      </c>
      <c r="W20" s="3"/>
      <c r="X20" s="2"/>
      <c r="Y20" s="2"/>
      <c r="Z20" s="2"/>
      <c r="AA20" s="2"/>
      <c r="AB20" s="2"/>
    </row>
    <row r="21" spans="1:28" ht="24" thickTop="1" thickBot="1" x14ac:dyDescent="0.3">
      <c r="A21" s="9" t="s">
        <v>19</v>
      </c>
      <c r="B21" s="9" t="s">
        <v>27</v>
      </c>
      <c r="C21" s="9" t="s">
        <v>33</v>
      </c>
      <c r="D21" s="9" t="s">
        <v>25</v>
      </c>
      <c r="E21" s="9" t="s">
        <v>44</v>
      </c>
      <c r="F21" s="9" t="s">
        <v>21</v>
      </c>
      <c r="G21" s="9" t="s">
        <v>22</v>
      </c>
      <c r="H21" s="9" t="s">
        <v>23</v>
      </c>
      <c r="I21" s="10" t="s">
        <v>45</v>
      </c>
      <c r="J21" s="11">
        <v>1951000</v>
      </c>
      <c r="K21" s="11">
        <v>2503400</v>
      </c>
      <c r="L21" s="11">
        <v>0</v>
      </c>
      <c r="M21" s="11">
        <v>4454400</v>
      </c>
      <c r="N21" s="11">
        <v>1856000</v>
      </c>
      <c r="O21" s="11">
        <v>2598400</v>
      </c>
      <c r="P21" s="11">
        <v>1856000</v>
      </c>
      <c r="Q21" s="11">
        <v>1856000</v>
      </c>
      <c r="R21" s="11">
        <v>1856000</v>
      </c>
      <c r="S21" s="12">
        <f t="shared" si="1"/>
        <v>2598400</v>
      </c>
      <c r="T21" s="13">
        <f t="shared" si="2"/>
        <v>0.41666666666666669</v>
      </c>
      <c r="U21" s="13">
        <f t="shared" si="3"/>
        <v>0.41666666666666669</v>
      </c>
      <c r="V21" s="13">
        <f t="shared" si="4"/>
        <v>0.41666666666666669</v>
      </c>
      <c r="W21" s="3"/>
      <c r="X21" s="2"/>
      <c r="Y21" s="2"/>
      <c r="Z21" s="2"/>
      <c r="AA21" s="2"/>
      <c r="AB21" s="2"/>
    </row>
    <row r="22" spans="1:28" ht="35.25" thickTop="1" thickBot="1" x14ac:dyDescent="0.3">
      <c r="A22" s="9" t="s">
        <v>19</v>
      </c>
      <c r="B22" s="9" t="s">
        <v>27</v>
      </c>
      <c r="C22" s="9" t="s">
        <v>33</v>
      </c>
      <c r="D22" s="9" t="s">
        <v>25</v>
      </c>
      <c r="E22" s="9" t="s">
        <v>46</v>
      </c>
      <c r="F22" s="9" t="s">
        <v>21</v>
      </c>
      <c r="G22" s="9" t="s">
        <v>22</v>
      </c>
      <c r="H22" s="9" t="s">
        <v>23</v>
      </c>
      <c r="I22" s="10" t="s">
        <v>47</v>
      </c>
      <c r="J22" s="11">
        <v>27856902000</v>
      </c>
      <c r="K22" s="11">
        <v>0</v>
      </c>
      <c r="L22" s="11">
        <v>0</v>
      </c>
      <c r="M22" s="11">
        <v>27856902000</v>
      </c>
      <c r="N22" s="11">
        <v>9080072066.8199997</v>
      </c>
      <c r="O22" s="11">
        <v>18776829933.18</v>
      </c>
      <c r="P22" s="11">
        <v>8704207044.8199997</v>
      </c>
      <c r="Q22" s="11">
        <v>8704207044.8199997</v>
      </c>
      <c r="R22" s="11">
        <v>8694198458.8199997</v>
      </c>
      <c r="S22" s="12">
        <f t="shared" si="1"/>
        <v>19152694955.18</v>
      </c>
      <c r="T22" s="13">
        <f t="shared" si="2"/>
        <v>0.31246141601890975</v>
      </c>
      <c r="U22" s="13">
        <f t="shared" si="3"/>
        <v>0.31246141601890975</v>
      </c>
      <c r="V22" s="13">
        <f t="shared" si="4"/>
        <v>0.31210213033811152</v>
      </c>
      <c r="W22" s="3"/>
      <c r="X22" s="2"/>
      <c r="Y22" s="2"/>
      <c r="Z22" s="2"/>
      <c r="AA22" s="2"/>
      <c r="AB22" s="2"/>
    </row>
    <row r="23" spans="1:28" ht="24" thickTop="1" thickBot="1" x14ac:dyDescent="0.3">
      <c r="A23" s="9" t="s">
        <v>19</v>
      </c>
      <c r="B23" s="9" t="s">
        <v>27</v>
      </c>
      <c r="C23" s="9" t="s">
        <v>48</v>
      </c>
      <c r="D23" s="9" t="s">
        <v>49</v>
      </c>
      <c r="E23" s="9" t="s">
        <v>30</v>
      </c>
      <c r="F23" s="9" t="s">
        <v>21</v>
      </c>
      <c r="G23" s="9" t="s">
        <v>22</v>
      </c>
      <c r="H23" s="9" t="s">
        <v>23</v>
      </c>
      <c r="I23" s="10" t="s">
        <v>50</v>
      </c>
      <c r="J23" s="11">
        <v>31811447000</v>
      </c>
      <c r="K23" s="11">
        <v>0</v>
      </c>
      <c r="L23" s="11">
        <v>0</v>
      </c>
      <c r="M23" s="11">
        <v>31811447000</v>
      </c>
      <c r="N23" s="11">
        <v>31811447000</v>
      </c>
      <c r="O23" s="11">
        <v>0</v>
      </c>
      <c r="P23" s="11">
        <v>31811447000</v>
      </c>
      <c r="Q23" s="11">
        <v>12430938955</v>
      </c>
      <c r="R23" s="11">
        <v>9270208609</v>
      </c>
      <c r="S23" s="12">
        <f t="shared" si="1"/>
        <v>0</v>
      </c>
      <c r="T23" s="13">
        <f t="shared" si="2"/>
        <v>1</v>
      </c>
      <c r="U23" s="13">
        <f t="shared" si="3"/>
        <v>0.39076936534826601</v>
      </c>
      <c r="V23" s="13">
        <f t="shared" si="4"/>
        <v>0.29141109516332281</v>
      </c>
      <c r="W23" s="3"/>
      <c r="X23" s="2"/>
      <c r="Y23" s="2"/>
      <c r="Z23" s="2"/>
      <c r="AA23" s="2"/>
      <c r="AB23" s="2"/>
    </row>
    <row r="24" spans="1:28" ht="30" customHeight="1" thickTop="1" thickBot="1" x14ac:dyDescent="0.3">
      <c r="A24" s="17" t="s">
        <v>19</v>
      </c>
      <c r="B24" s="17" t="s">
        <v>51</v>
      </c>
      <c r="C24" s="17"/>
      <c r="D24" s="17"/>
      <c r="E24" s="17"/>
      <c r="F24" s="17"/>
      <c r="G24" s="17"/>
      <c r="H24" s="17"/>
      <c r="I24" s="18" t="s">
        <v>98</v>
      </c>
      <c r="J24" s="22">
        <f>+J25+J26</f>
        <v>15552230000</v>
      </c>
      <c r="K24" s="22">
        <f t="shared" ref="K24:R24" si="8">+K25+K26</f>
        <v>732522520</v>
      </c>
      <c r="L24" s="22">
        <f t="shared" si="8"/>
        <v>0</v>
      </c>
      <c r="M24" s="22">
        <f t="shared" si="8"/>
        <v>16284752520</v>
      </c>
      <c r="N24" s="22">
        <f t="shared" si="8"/>
        <v>13566244000</v>
      </c>
      <c r="O24" s="22">
        <f t="shared" si="8"/>
        <v>2718508520</v>
      </c>
      <c r="P24" s="22">
        <f t="shared" si="8"/>
        <v>13565818064</v>
      </c>
      <c r="Q24" s="22">
        <f t="shared" si="8"/>
        <v>13565818064</v>
      </c>
      <c r="R24" s="22">
        <f t="shared" si="8"/>
        <v>13565818064</v>
      </c>
      <c r="S24" s="20">
        <f t="shared" si="1"/>
        <v>2718934456</v>
      </c>
      <c r="T24" s="21">
        <f t="shared" si="2"/>
        <v>0.83303802420940931</v>
      </c>
      <c r="U24" s="21">
        <f t="shared" si="3"/>
        <v>0.83303802420940931</v>
      </c>
      <c r="V24" s="21">
        <f t="shared" si="4"/>
        <v>0.83303802420940931</v>
      </c>
      <c r="W24" s="3"/>
      <c r="X24" s="2"/>
      <c r="Y24" s="2"/>
      <c r="Z24" s="2"/>
      <c r="AA24" s="2"/>
      <c r="AB24" s="2"/>
    </row>
    <row r="25" spans="1:28" ht="30" customHeight="1" thickTop="1" thickBot="1" x14ac:dyDescent="0.3">
      <c r="A25" s="9" t="s">
        <v>19</v>
      </c>
      <c r="B25" s="9" t="s">
        <v>51</v>
      </c>
      <c r="C25" s="9" t="s">
        <v>20</v>
      </c>
      <c r="D25" s="9"/>
      <c r="E25" s="9"/>
      <c r="F25" s="9" t="s">
        <v>21</v>
      </c>
      <c r="G25" s="9" t="s">
        <v>22</v>
      </c>
      <c r="H25" s="9" t="s">
        <v>23</v>
      </c>
      <c r="I25" s="10" t="s">
        <v>52</v>
      </c>
      <c r="J25" s="11">
        <v>13570752000</v>
      </c>
      <c r="K25" s="11">
        <v>732522520</v>
      </c>
      <c r="L25" s="11">
        <v>0</v>
      </c>
      <c r="M25" s="11">
        <v>14303274520</v>
      </c>
      <c r="N25" s="11">
        <v>13566244000</v>
      </c>
      <c r="O25" s="11">
        <v>737030520</v>
      </c>
      <c r="P25" s="11">
        <v>13565818064</v>
      </c>
      <c r="Q25" s="11">
        <v>13565818064</v>
      </c>
      <c r="R25" s="11">
        <v>13565818064</v>
      </c>
      <c r="S25" s="12">
        <f t="shared" si="1"/>
        <v>737456456</v>
      </c>
      <c r="T25" s="13">
        <f t="shared" si="2"/>
        <v>0.94844142472628712</v>
      </c>
      <c r="U25" s="13">
        <f t="shared" si="3"/>
        <v>0.94844142472628712</v>
      </c>
      <c r="V25" s="13">
        <f t="shared" si="4"/>
        <v>0.94844142472628712</v>
      </c>
      <c r="W25" s="3"/>
      <c r="X25" s="2"/>
      <c r="Y25" s="2"/>
      <c r="Z25" s="2"/>
      <c r="AA25" s="2"/>
      <c r="AB25" s="2"/>
    </row>
    <row r="26" spans="1:28" ht="30" customHeight="1" thickTop="1" thickBot="1" x14ac:dyDescent="0.3">
      <c r="A26" s="9" t="s">
        <v>19</v>
      </c>
      <c r="B26" s="9" t="s">
        <v>51</v>
      </c>
      <c r="C26" s="9" t="s">
        <v>33</v>
      </c>
      <c r="D26" s="9" t="s">
        <v>20</v>
      </c>
      <c r="E26" s="9"/>
      <c r="F26" s="9" t="s">
        <v>21</v>
      </c>
      <c r="G26" s="9" t="s">
        <v>48</v>
      </c>
      <c r="H26" s="9" t="s">
        <v>53</v>
      </c>
      <c r="I26" s="10" t="s">
        <v>54</v>
      </c>
      <c r="J26" s="11">
        <v>1981478000</v>
      </c>
      <c r="K26" s="11">
        <v>0</v>
      </c>
      <c r="L26" s="11">
        <v>0</v>
      </c>
      <c r="M26" s="11">
        <v>1981478000</v>
      </c>
      <c r="N26" s="11">
        <v>0</v>
      </c>
      <c r="O26" s="11">
        <v>1981478000</v>
      </c>
      <c r="P26" s="11">
        <v>0</v>
      </c>
      <c r="Q26" s="11">
        <v>0</v>
      </c>
      <c r="R26" s="11">
        <v>0</v>
      </c>
      <c r="S26" s="12">
        <f t="shared" si="1"/>
        <v>1981478000</v>
      </c>
      <c r="T26" s="13">
        <f t="shared" si="2"/>
        <v>0</v>
      </c>
      <c r="U26" s="13">
        <f t="shared" si="3"/>
        <v>0</v>
      </c>
      <c r="V26" s="13">
        <f t="shared" si="4"/>
        <v>0</v>
      </c>
      <c r="W26" s="3"/>
      <c r="X26" s="2"/>
      <c r="Y26" s="2"/>
      <c r="Z26" s="2"/>
      <c r="AA26" s="2"/>
      <c r="AB26" s="2"/>
    </row>
    <row r="27" spans="1:28" ht="30" customHeight="1" thickTop="1" thickBot="1" x14ac:dyDescent="0.3">
      <c r="A27" s="17" t="s">
        <v>55</v>
      </c>
      <c r="B27" s="17" t="s">
        <v>22</v>
      </c>
      <c r="C27" s="17"/>
      <c r="D27" s="17"/>
      <c r="E27" s="17"/>
      <c r="F27" s="17"/>
      <c r="G27" s="17"/>
      <c r="H27" s="17"/>
      <c r="I27" s="18" t="s">
        <v>99</v>
      </c>
      <c r="J27" s="22">
        <f>+J28</f>
        <v>1015261019</v>
      </c>
      <c r="K27" s="22">
        <f t="shared" ref="K27:R27" si="9">+K28</f>
        <v>0</v>
      </c>
      <c r="L27" s="22">
        <f t="shared" si="9"/>
        <v>0</v>
      </c>
      <c r="M27" s="22">
        <f t="shared" si="9"/>
        <v>1015261019</v>
      </c>
      <c r="N27" s="22">
        <f t="shared" si="9"/>
        <v>0</v>
      </c>
      <c r="O27" s="22">
        <f t="shared" si="9"/>
        <v>1015261019</v>
      </c>
      <c r="P27" s="22">
        <f t="shared" si="9"/>
        <v>0</v>
      </c>
      <c r="Q27" s="22">
        <f t="shared" si="9"/>
        <v>0</v>
      </c>
      <c r="R27" s="22">
        <f t="shared" si="9"/>
        <v>0</v>
      </c>
      <c r="S27" s="20">
        <f t="shared" si="1"/>
        <v>1015261019</v>
      </c>
      <c r="T27" s="21">
        <f t="shared" si="2"/>
        <v>0</v>
      </c>
      <c r="U27" s="21">
        <f t="shared" si="3"/>
        <v>0</v>
      </c>
      <c r="V27" s="21">
        <f t="shared" si="4"/>
        <v>0</v>
      </c>
      <c r="W27" s="3"/>
      <c r="X27" s="2"/>
      <c r="Y27" s="2"/>
      <c r="Z27" s="2"/>
      <c r="AA27" s="2"/>
      <c r="AB27" s="2"/>
    </row>
    <row r="28" spans="1:28" ht="30" customHeight="1" thickTop="1" thickBot="1" x14ac:dyDescent="0.3">
      <c r="A28" s="9" t="s">
        <v>55</v>
      </c>
      <c r="B28" s="9" t="s">
        <v>22</v>
      </c>
      <c r="C28" s="9" t="s">
        <v>33</v>
      </c>
      <c r="D28" s="9" t="s">
        <v>20</v>
      </c>
      <c r="E28" s="9"/>
      <c r="F28" s="9" t="s">
        <v>21</v>
      </c>
      <c r="G28" s="9" t="s">
        <v>48</v>
      </c>
      <c r="H28" s="9" t="s">
        <v>23</v>
      </c>
      <c r="I28" s="10" t="s">
        <v>56</v>
      </c>
      <c r="J28" s="11">
        <v>1015261019</v>
      </c>
      <c r="K28" s="11">
        <v>0</v>
      </c>
      <c r="L28" s="11">
        <v>0</v>
      </c>
      <c r="M28" s="11">
        <v>1015261019</v>
      </c>
      <c r="N28" s="11">
        <v>0</v>
      </c>
      <c r="O28" s="11">
        <v>1015261019</v>
      </c>
      <c r="P28" s="11">
        <v>0</v>
      </c>
      <c r="Q28" s="11">
        <v>0</v>
      </c>
      <c r="R28" s="11">
        <v>0</v>
      </c>
      <c r="S28" s="12">
        <f t="shared" si="1"/>
        <v>1015261019</v>
      </c>
      <c r="T28" s="13">
        <f t="shared" si="2"/>
        <v>0</v>
      </c>
      <c r="U28" s="13">
        <f t="shared" si="3"/>
        <v>0</v>
      </c>
      <c r="V28" s="13">
        <f t="shared" si="4"/>
        <v>0</v>
      </c>
      <c r="W28" s="3"/>
      <c r="X28" s="2"/>
      <c r="Y28" s="2"/>
      <c r="Z28" s="2"/>
      <c r="AA28" s="2"/>
      <c r="AB28" s="2"/>
    </row>
    <row r="29" spans="1:28" ht="30" customHeight="1" thickTop="1" thickBot="1" x14ac:dyDescent="0.3">
      <c r="A29" s="17" t="s">
        <v>57</v>
      </c>
      <c r="B29" s="17"/>
      <c r="C29" s="17"/>
      <c r="D29" s="17"/>
      <c r="E29" s="17"/>
      <c r="F29" s="17"/>
      <c r="G29" s="17"/>
      <c r="H29" s="17"/>
      <c r="I29" s="18" t="s">
        <v>100</v>
      </c>
      <c r="J29" s="22">
        <f>SUM(J30:J47)</f>
        <v>296975230533</v>
      </c>
      <c r="K29" s="22">
        <f t="shared" ref="K29:R29" si="10">SUM(K30:K47)</f>
        <v>0</v>
      </c>
      <c r="L29" s="22">
        <f t="shared" si="10"/>
        <v>0</v>
      </c>
      <c r="M29" s="22">
        <f t="shared" si="10"/>
        <v>296975230533</v>
      </c>
      <c r="N29" s="22">
        <f t="shared" si="10"/>
        <v>277464871996.25</v>
      </c>
      <c r="O29" s="22">
        <f t="shared" si="10"/>
        <v>19510358536.75</v>
      </c>
      <c r="P29" s="22">
        <f t="shared" si="10"/>
        <v>212310846211.78998</v>
      </c>
      <c r="Q29" s="22">
        <f t="shared" si="10"/>
        <v>12164345638.199999</v>
      </c>
      <c r="R29" s="22">
        <f t="shared" si="10"/>
        <v>11863817408.199999</v>
      </c>
      <c r="S29" s="20">
        <f t="shared" si="1"/>
        <v>84664384321.210022</v>
      </c>
      <c r="T29" s="21">
        <f t="shared" si="2"/>
        <v>0.71491095681866279</v>
      </c>
      <c r="U29" s="21">
        <f t="shared" si="3"/>
        <v>4.0960808806740842E-2</v>
      </c>
      <c r="V29" s="21">
        <f t="shared" si="4"/>
        <v>3.994884484779173E-2</v>
      </c>
      <c r="W29" s="3"/>
      <c r="X29" s="2"/>
      <c r="Y29" s="2"/>
      <c r="Z29" s="2"/>
      <c r="AA29" s="2"/>
      <c r="AB29" s="2"/>
    </row>
    <row r="30" spans="1:28" ht="80.25" thickTop="1" thickBot="1" x14ac:dyDescent="0.3">
      <c r="A30" s="9" t="s">
        <v>57</v>
      </c>
      <c r="B30" s="9" t="s">
        <v>58</v>
      </c>
      <c r="C30" s="9" t="s">
        <v>59</v>
      </c>
      <c r="D30" s="9" t="s">
        <v>60</v>
      </c>
      <c r="E30" s="9"/>
      <c r="F30" s="9" t="s">
        <v>21</v>
      </c>
      <c r="G30" s="9" t="s">
        <v>22</v>
      </c>
      <c r="H30" s="9" t="s">
        <v>23</v>
      </c>
      <c r="I30" s="10" t="s">
        <v>61</v>
      </c>
      <c r="J30" s="11">
        <v>3775000000</v>
      </c>
      <c r="K30" s="11">
        <v>0</v>
      </c>
      <c r="L30" s="11">
        <v>0</v>
      </c>
      <c r="M30" s="11">
        <v>3775000000</v>
      </c>
      <c r="N30" s="11">
        <v>2523879855.0100002</v>
      </c>
      <c r="O30" s="11">
        <v>1251120144.99</v>
      </c>
      <c r="P30" s="11">
        <v>2184194156.3499999</v>
      </c>
      <c r="Q30" s="11">
        <v>799480273.77999997</v>
      </c>
      <c r="R30" s="11">
        <v>717675739.77999997</v>
      </c>
      <c r="S30" s="12">
        <f t="shared" si="1"/>
        <v>1590805843.6500001</v>
      </c>
      <c r="T30" s="13">
        <f t="shared" si="2"/>
        <v>0.57859447850331125</v>
      </c>
      <c r="U30" s="13">
        <f t="shared" si="3"/>
        <v>0.21178285398145694</v>
      </c>
      <c r="V30" s="13">
        <f t="shared" si="4"/>
        <v>0.19011277874966886</v>
      </c>
      <c r="W30" s="3"/>
      <c r="X30" s="2"/>
      <c r="Y30" s="2"/>
      <c r="Z30" s="2"/>
      <c r="AA30" s="2"/>
      <c r="AB30" s="2"/>
    </row>
    <row r="31" spans="1:28" ht="92.25" customHeight="1" thickTop="1" thickBot="1" x14ac:dyDescent="0.3">
      <c r="A31" s="9" t="s">
        <v>57</v>
      </c>
      <c r="B31" s="9" t="s">
        <v>58</v>
      </c>
      <c r="C31" s="9" t="s">
        <v>59</v>
      </c>
      <c r="D31" s="9" t="s">
        <v>60</v>
      </c>
      <c r="E31" s="9"/>
      <c r="F31" s="9" t="s">
        <v>21</v>
      </c>
      <c r="G31" s="9" t="s">
        <v>62</v>
      </c>
      <c r="H31" s="9" t="s">
        <v>23</v>
      </c>
      <c r="I31" s="10" t="s">
        <v>61</v>
      </c>
      <c r="J31" s="11">
        <v>19001800000</v>
      </c>
      <c r="K31" s="11">
        <v>0</v>
      </c>
      <c r="L31" s="11">
        <v>0</v>
      </c>
      <c r="M31" s="11">
        <v>19001800000</v>
      </c>
      <c r="N31" s="11">
        <v>19001800000</v>
      </c>
      <c r="O31" s="11">
        <v>0</v>
      </c>
      <c r="P31" s="11">
        <v>0</v>
      </c>
      <c r="Q31" s="11">
        <v>0</v>
      </c>
      <c r="R31" s="11">
        <v>0</v>
      </c>
      <c r="S31" s="12">
        <f t="shared" si="1"/>
        <v>19001800000</v>
      </c>
      <c r="T31" s="13">
        <f t="shared" si="2"/>
        <v>0</v>
      </c>
      <c r="U31" s="13">
        <f t="shared" si="3"/>
        <v>0</v>
      </c>
      <c r="V31" s="13">
        <f t="shared" si="4"/>
        <v>0</v>
      </c>
      <c r="W31" s="3"/>
      <c r="X31" s="2"/>
      <c r="Y31" s="2"/>
      <c r="Z31" s="2"/>
      <c r="AA31" s="2"/>
      <c r="AB31" s="2"/>
    </row>
    <row r="32" spans="1:28" ht="58.5" customHeight="1" thickTop="1" thickBot="1" x14ac:dyDescent="0.3">
      <c r="A32" s="9" t="s">
        <v>57</v>
      </c>
      <c r="B32" s="9" t="s">
        <v>63</v>
      </c>
      <c r="C32" s="9" t="s">
        <v>59</v>
      </c>
      <c r="D32" s="9" t="s">
        <v>64</v>
      </c>
      <c r="E32" s="9"/>
      <c r="F32" s="9" t="s">
        <v>21</v>
      </c>
      <c r="G32" s="9" t="s">
        <v>22</v>
      </c>
      <c r="H32" s="9" t="s">
        <v>23</v>
      </c>
      <c r="I32" s="10" t="s">
        <v>65</v>
      </c>
      <c r="J32" s="11">
        <v>3800000000</v>
      </c>
      <c r="K32" s="11">
        <v>0</v>
      </c>
      <c r="L32" s="11">
        <v>0</v>
      </c>
      <c r="M32" s="11">
        <v>3800000000</v>
      </c>
      <c r="N32" s="11">
        <v>2589080388.4099998</v>
      </c>
      <c r="O32" s="11">
        <v>1210919611.5899999</v>
      </c>
      <c r="P32" s="11">
        <v>2367375386.8200002</v>
      </c>
      <c r="Q32" s="11">
        <v>603621483.14999998</v>
      </c>
      <c r="R32" s="11">
        <v>587521483.14999998</v>
      </c>
      <c r="S32" s="12">
        <f t="shared" si="1"/>
        <v>1432624613.1799998</v>
      </c>
      <c r="T32" s="13">
        <f t="shared" si="2"/>
        <v>0.62299352284736842</v>
      </c>
      <c r="U32" s="13">
        <f t="shared" si="3"/>
        <v>0.1588477587236842</v>
      </c>
      <c r="V32" s="13">
        <f t="shared" si="4"/>
        <v>0.15461091661842105</v>
      </c>
      <c r="W32" s="3"/>
      <c r="X32" s="2"/>
      <c r="Y32" s="2"/>
      <c r="Z32" s="2"/>
      <c r="AA32" s="2"/>
      <c r="AB32" s="2"/>
    </row>
    <row r="33" spans="1:28" ht="73.5" customHeight="1" thickTop="1" thickBot="1" x14ac:dyDescent="0.3">
      <c r="A33" s="9" t="s">
        <v>57</v>
      </c>
      <c r="B33" s="9" t="s">
        <v>63</v>
      </c>
      <c r="C33" s="9" t="s">
        <v>59</v>
      </c>
      <c r="D33" s="9" t="s">
        <v>66</v>
      </c>
      <c r="E33" s="9"/>
      <c r="F33" s="9" t="s">
        <v>21</v>
      </c>
      <c r="G33" s="9" t="s">
        <v>22</v>
      </c>
      <c r="H33" s="9" t="s">
        <v>23</v>
      </c>
      <c r="I33" s="10" t="s">
        <v>67</v>
      </c>
      <c r="J33" s="11">
        <v>10422750116</v>
      </c>
      <c r="K33" s="11">
        <v>0</v>
      </c>
      <c r="L33" s="11">
        <v>0</v>
      </c>
      <c r="M33" s="11">
        <v>10422750116</v>
      </c>
      <c r="N33" s="11">
        <v>9327373564.6700001</v>
      </c>
      <c r="O33" s="11">
        <v>1095376551.3299999</v>
      </c>
      <c r="P33" s="11">
        <v>5089052572.2200003</v>
      </c>
      <c r="Q33" s="11">
        <v>2859181770.2199998</v>
      </c>
      <c r="R33" s="11">
        <v>2827406576.2199998</v>
      </c>
      <c r="S33" s="12">
        <f t="shared" si="1"/>
        <v>5333697543.7799997</v>
      </c>
      <c r="T33" s="13">
        <f t="shared" si="2"/>
        <v>0.48826389538091086</v>
      </c>
      <c r="U33" s="13">
        <f t="shared" si="3"/>
        <v>0.27432124328020296</v>
      </c>
      <c r="V33" s="13">
        <f t="shared" si="4"/>
        <v>0.27127260509485285</v>
      </c>
      <c r="W33" s="3"/>
      <c r="X33" s="2"/>
      <c r="Y33" s="2"/>
      <c r="Z33" s="2"/>
      <c r="AA33" s="2"/>
      <c r="AB33" s="2"/>
    </row>
    <row r="34" spans="1:28" ht="69" thickTop="1" thickBot="1" x14ac:dyDescent="0.3">
      <c r="A34" s="9" t="s">
        <v>57</v>
      </c>
      <c r="B34" s="9" t="s">
        <v>63</v>
      </c>
      <c r="C34" s="9" t="s">
        <v>59</v>
      </c>
      <c r="D34" s="9" t="s">
        <v>68</v>
      </c>
      <c r="E34" s="9"/>
      <c r="F34" s="9" t="s">
        <v>21</v>
      </c>
      <c r="G34" s="9" t="s">
        <v>22</v>
      </c>
      <c r="H34" s="9" t="s">
        <v>23</v>
      </c>
      <c r="I34" s="10" t="s">
        <v>69</v>
      </c>
      <c r="J34" s="11">
        <v>20775856863</v>
      </c>
      <c r="K34" s="11">
        <v>0</v>
      </c>
      <c r="L34" s="11">
        <v>0</v>
      </c>
      <c r="M34" s="11">
        <v>20775856863</v>
      </c>
      <c r="N34" s="11">
        <v>20775856863</v>
      </c>
      <c r="O34" s="11">
        <v>0</v>
      </c>
      <c r="P34" s="11">
        <v>0</v>
      </c>
      <c r="Q34" s="11">
        <v>0</v>
      </c>
      <c r="R34" s="11">
        <v>0</v>
      </c>
      <c r="S34" s="12">
        <f t="shared" si="1"/>
        <v>20775856863</v>
      </c>
      <c r="T34" s="13">
        <f t="shared" si="2"/>
        <v>0</v>
      </c>
      <c r="U34" s="13">
        <f t="shared" si="3"/>
        <v>0</v>
      </c>
      <c r="V34" s="13">
        <f t="shared" si="4"/>
        <v>0</v>
      </c>
      <c r="W34" s="3"/>
      <c r="X34" s="2"/>
      <c r="Y34" s="2"/>
      <c r="Z34" s="2"/>
      <c r="AA34" s="2"/>
      <c r="AB34" s="2"/>
    </row>
    <row r="35" spans="1:28" ht="35.25" thickTop="1" thickBot="1" x14ac:dyDescent="0.3">
      <c r="A35" s="9" t="s">
        <v>57</v>
      </c>
      <c r="B35" s="9" t="s">
        <v>63</v>
      </c>
      <c r="C35" s="9" t="s">
        <v>59</v>
      </c>
      <c r="D35" s="9" t="s">
        <v>70</v>
      </c>
      <c r="E35" s="9"/>
      <c r="F35" s="9" t="s">
        <v>21</v>
      </c>
      <c r="G35" s="9" t="s">
        <v>22</v>
      </c>
      <c r="H35" s="9" t="s">
        <v>23</v>
      </c>
      <c r="I35" s="10" t="s">
        <v>71</v>
      </c>
      <c r="J35" s="11">
        <v>6092612574</v>
      </c>
      <c r="K35" s="11">
        <v>0</v>
      </c>
      <c r="L35" s="11">
        <v>0</v>
      </c>
      <c r="M35" s="11">
        <v>6092612574</v>
      </c>
      <c r="N35" s="11">
        <v>1853546442.71</v>
      </c>
      <c r="O35" s="11">
        <v>4239066131.29</v>
      </c>
      <c r="P35" s="11">
        <v>1843041104.3099999</v>
      </c>
      <c r="Q35" s="11">
        <v>681361816.30999994</v>
      </c>
      <c r="R35" s="11">
        <v>607644816.30999994</v>
      </c>
      <c r="S35" s="12">
        <f t="shared" si="1"/>
        <v>4249571469.6900001</v>
      </c>
      <c r="T35" s="13">
        <f t="shared" si="2"/>
        <v>0.30250423474735783</v>
      </c>
      <c r="U35" s="13">
        <f t="shared" si="3"/>
        <v>0.11183409547780643</v>
      </c>
      <c r="V35" s="13">
        <f t="shared" si="4"/>
        <v>9.9734688350790898E-2</v>
      </c>
      <c r="W35" s="3"/>
      <c r="X35" s="2"/>
      <c r="Y35" s="2"/>
      <c r="Z35" s="2"/>
      <c r="AA35" s="2"/>
      <c r="AB35" s="2"/>
    </row>
    <row r="36" spans="1:28" ht="57.75" thickTop="1" thickBot="1" x14ac:dyDescent="0.3">
      <c r="A36" s="9" t="s">
        <v>57</v>
      </c>
      <c r="B36" s="9" t="s">
        <v>63</v>
      </c>
      <c r="C36" s="9" t="s">
        <v>59</v>
      </c>
      <c r="D36" s="9" t="s">
        <v>72</v>
      </c>
      <c r="E36" s="9"/>
      <c r="F36" s="9" t="s">
        <v>21</v>
      </c>
      <c r="G36" s="9" t="s">
        <v>22</v>
      </c>
      <c r="H36" s="9" t="s">
        <v>23</v>
      </c>
      <c r="I36" s="10" t="s">
        <v>73</v>
      </c>
      <c r="J36" s="11">
        <v>19000000000</v>
      </c>
      <c r="K36" s="11">
        <v>0</v>
      </c>
      <c r="L36" s="11">
        <v>0</v>
      </c>
      <c r="M36" s="11">
        <v>19000000000</v>
      </c>
      <c r="N36" s="11">
        <v>18688653544.400002</v>
      </c>
      <c r="O36" s="11">
        <v>311346455.60000002</v>
      </c>
      <c r="P36" s="11">
        <v>707252459.60000002</v>
      </c>
      <c r="Q36" s="11">
        <v>267749388.59999999</v>
      </c>
      <c r="R36" s="11">
        <v>246331388.59999999</v>
      </c>
      <c r="S36" s="12">
        <f t="shared" si="1"/>
        <v>18292747540.400002</v>
      </c>
      <c r="T36" s="13">
        <f t="shared" si="2"/>
        <v>3.7223813663157898E-2</v>
      </c>
      <c r="U36" s="13">
        <f t="shared" si="3"/>
        <v>1.4092073084210526E-2</v>
      </c>
      <c r="V36" s="13">
        <f t="shared" si="4"/>
        <v>1.2964809926315789E-2</v>
      </c>
      <c r="W36" s="3"/>
      <c r="X36" s="2"/>
      <c r="Y36" s="2"/>
      <c r="Z36" s="2"/>
      <c r="AA36" s="2"/>
      <c r="AB36" s="2"/>
    </row>
    <row r="37" spans="1:28" ht="46.5" thickTop="1" thickBot="1" x14ac:dyDescent="0.3">
      <c r="A37" s="9" t="s">
        <v>57</v>
      </c>
      <c r="B37" s="9" t="s">
        <v>63</v>
      </c>
      <c r="C37" s="9" t="s">
        <v>59</v>
      </c>
      <c r="D37" s="9" t="s">
        <v>74</v>
      </c>
      <c r="E37" s="9"/>
      <c r="F37" s="9" t="s">
        <v>21</v>
      </c>
      <c r="G37" s="9" t="s">
        <v>22</v>
      </c>
      <c r="H37" s="9" t="s">
        <v>23</v>
      </c>
      <c r="I37" s="10" t="s">
        <v>75</v>
      </c>
      <c r="J37" s="11">
        <v>138789700000</v>
      </c>
      <c r="K37" s="11">
        <v>0</v>
      </c>
      <c r="L37" s="11">
        <v>0</v>
      </c>
      <c r="M37" s="11">
        <v>138789700000</v>
      </c>
      <c r="N37" s="11">
        <v>138789700000</v>
      </c>
      <c r="O37" s="11">
        <v>0</v>
      </c>
      <c r="P37" s="11">
        <v>138789700000</v>
      </c>
      <c r="Q37" s="11">
        <v>3718918291</v>
      </c>
      <c r="R37" s="11">
        <v>3718918291</v>
      </c>
      <c r="S37" s="12">
        <f t="shared" si="1"/>
        <v>0</v>
      </c>
      <c r="T37" s="13">
        <f t="shared" si="2"/>
        <v>1</v>
      </c>
      <c r="U37" s="13">
        <f t="shared" si="3"/>
        <v>2.6795347860828288E-2</v>
      </c>
      <c r="V37" s="13">
        <f t="shared" si="4"/>
        <v>2.6795347860828288E-2</v>
      </c>
      <c r="W37" s="3"/>
      <c r="X37" s="2"/>
      <c r="Y37" s="2"/>
      <c r="Z37" s="2"/>
      <c r="AA37" s="2"/>
      <c r="AB37" s="2"/>
    </row>
    <row r="38" spans="1:28" ht="46.5" thickTop="1" thickBot="1" x14ac:dyDescent="0.3">
      <c r="A38" s="9" t="s">
        <v>57</v>
      </c>
      <c r="B38" s="9" t="s">
        <v>63</v>
      </c>
      <c r="C38" s="9" t="s">
        <v>59</v>
      </c>
      <c r="D38" s="9" t="s">
        <v>74</v>
      </c>
      <c r="E38" s="9"/>
      <c r="F38" s="9" t="s">
        <v>21</v>
      </c>
      <c r="G38" s="9" t="s">
        <v>48</v>
      </c>
      <c r="H38" s="9" t="s">
        <v>23</v>
      </c>
      <c r="I38" s="10" t="s">
        <v>75</v>
      </c>
      <c r="J38" s="11">
        <v>55997510980</v>
      </c>
      <c r="K38" s="11">
        <v>0</v>
      </c>
      <c r="L38" s="11">
        <v>0</v>
      </c>
      <c r="M38" s="11">
        <v>55997510980</v>
      </c>
      <c r="N38" s="11">
        <v>55997510980</v>
      </c>
      <c r="O38" s="11">
        <v>0</v>
      </c>
      <c r="P38" s="11">
        <v>55997510980</v>
      </c>
      <c r="Q38" s="11">
        <v>0</v>
      </c>
      <c r="R38" s="11">
        <v>0</v>
      </c>
      <c r="S38" s="12">
        <f t="shared" si="1"/>
        <v>0</v>
      </c>
      <c r="T38" s="13">
        <f t="shared" si="2"/>
        <v>1</v>
      </c>
      <c r="U38" s="13">
        <f t="shared" si="3"/>
        <v>0</v>
      </c>
      <c r="V38" s="13">
        <f t="shared" si="4"/>
        <v>0</v>
      </c>
      <c r="W38" s="3"/>
      <c r="X38" s="2"/>
      <c r="Y38" s="2"/>
      <c r="Z38" s="2"/>
      <c r="AA38" s="2"/>
      <c r="AB38" s="2"/>
    </row>
    <row r="39" spans="1:28" ht="46.5" thickTop="1" thickBot="1" x14ac:dyDescent="0.3">
      <c r="A39" s="9" t="s">
        <v>57</v>
      </c>
      <c r="B39" s="9" t="s">
        <v>63</v>
      </c>
      <c r="C39" s="9" t="s">
        <v>59</v>
      </c>
      <c r="D39" s="9" t="s">
        <v>76</v>
      </c>
      <c r="E39" s="9"/>
      <c r="F39" s="9" t="s">
        <v>21</v>
      </c>
      <c r="G39" s="9" t="s">
        <v>22</v>
      </c>
      <c r="H39" s="9" t="s">
        <v>23</v>
      </c>
      <c r="I39" s="10" t="s">
        <v>77</v>
      </c>
      <c r="J39" s="11">
        <v>1000000000</v>
      </c>
      <c r="K39" s="11">
        <v>0</v>
      </c>
      <c r="L39" s="11">
        <v>0</v>
      </c>
      <c r="M39" s="11">
        <v>1000000000</v>
      </c>
      <c r="N39" s="11">
        <v>846953940</v>
      </c>
      <c r="O39" s="11">
        <v>153046060</v>
      </c>
      <c r="P39" s="11">
        <v>846953940</v>
      </c>
      <c r="Q39" s="11">
        <v>846953940</v>
      </c>
      <c r="R39" s="11">
        <v>846953940</v>
      </c>
      <c r="S39" s="12">
        <f t="shared" si="1"/>
        <v>153046060</v>
      </c>
      <c r="T39" s="13">
        <f t="shared" si="2"/>
        <v>0.84695394000000002</v>
      </c>
      <c r="U39" s="13">
        <f t="shared" si="3"/>
        <v>0.84695394000000002</v>
      </c>
      <c r="V39" s="13">
        <f t="shared" si="4"/>
        <v>0.84695394000000002</v>
      </c>
      <c r="W39" s="3"/>
      <c r="X39" s="2"/>
      <c r="Y39" s="2"/>
      <c r="Z39" s="2"/>
      <c r="AA39" s="2"/>
      <c r="AB39" s="2"/>
    </row>
    <row r="40" spans="1:28" ht="91.5" thickTop="1" thickBot="1" x14ac:dyDescent="0.3">
      <c r="A40" s="9" t="s">
        <v>57</v>
      </c>
      <c r="B40" s="9" t="s">
        <v>63</v>
      </c>
      <c r="C40" s="9" t="s">
        <v>59</v>
      </c>
      <c r="D40" s="9" t="s">
        <v>78</v>
      </c>
      <c r="E40" s="9"/>
      <c r="F40" s="9" t="s">
        <v>21</v>
      </c>
      <c r="G40" s="9" t="s">
        <v>22</v>
      </c>
      <c r="H40" s="9" t="s">
        <v>23</v>
      </c>
      <c r="I40" s="10" t="s">
        <v>79</v>
      </c>
      <c r="J40" s="11">
        <v>4000000000</v>
      </c>
      <c r="K40" s="11">
        <v>0</v>
      </c>
      <c r="L40" s="11">
        <v>0</v>
      </c>
      <c r="M40" s="11">
        <v>4000000000</v>
      </c>
      <c r="N40" s="11">
        <v>1607020441.75</v>
      </c>
      <c r="O40" s="11">
        <v>2392979558.25</v>
      </c>
      <c r="P40" s="11">
        <v>596247641.75</v>
      </c>
      <c r="Q40" s="11">
        <v>198235207.72999999</v>
      </c>
      <c r="R40" s="11">
        <v>171382207.72999999</v>
      </c>
      <c r="S40" s="12">
        <f t="shared" si="1"/>
        <v>3403752358.25</v>
      </c>
      <c r="T40" s="13">
        <f t="shared" si="2"/>
        <v>0.1490619104375</v>
      </c>
      <c r="U40" s="13">
        <f t="shared" si="3"/>
        <v>4.95588019325E-2</v>
      </c>
      <c r="V40" s="13">
        <f t="shared" si="4"/>
        <v>4.2845551932499996E-2</v>
      </c>
      <c r="W40" s="3"/>
      <c r="X40" s="2"/>
      <c r="Y40" s="2"/>
      <c r="Z40" s="2"/>
      <c r="AA40" s="2"/>
      <c r="AB40" s="2"/>
    </row>
    <row r="41" spans="1:28" ht="53.25" customHeight="1" thickTop="1" thickBot="1" x14ac:dyDescent="0.3">
      <c r="A41" s="9" t="s">
        <v>57</v>
      </c>
      <c r="B41" s="9" t="s">
        <v>63</v>
      </c>
      <c r="C41" s="9" t="s">
        <v>59</v>
      </c>
      <c r="D41" s="9" t="s">
        <v>80</v>
      </c>
      <c r="E41" s="9"/>
      <c r="F41" s="9" t="s">
        <v>21</v>
      </c>
      <c r="G41" s="9" t="s">
        <v>22</v>
      </c>
      <c r="H41" s="9" t="s">
        <v>23</v>
      </c>
      <c r="I41" s="10" t="s">
        <v>81</v>
      </c>
      <c r="J41" s="11">
        <v>2900000000</v>
      </c>
      <c r="K41" s="11">
        <v>0</v>
      </c>
      <c r="L41" s="11">
        <v>0</v>
      </c>
      <c r="M41" s="11">
        <v>2900000000</v>
      </c>
      <c r="N41" s="11">
        <v>475159544.30000001</v>
      </c>
      <c r="O41" s="11">
        <v>2424840455.6999998</v>
      </c>
      <c r="P41" s="11">
        <v>436501984.30000001</v>
      </c>
      <c r="Q41" s="11">
        <v>149433902.30000001</v>
      </c>
      <c r="R41" s="11">
        <v>132938902.3</v>
      </c>
      <c r="S41" s="12">
        <f t="shared" si="1"/>
        <v>2463498015.6999998</v>
      </c>
      <c r="T41" s="13">
        <f t="shared" si="2"/>
        <v>0.15051792562068966</v>
      </c>
      <c r="U41" s="13">
        <f t="shared" si="3"/>
        <v>5.1528931827586208E-2</v>
      </c>
      <c r="V41" s="13">
        <f t="shared" si="4"/>
        <v>4.5841000793103444E-2</v>
      </c>
      <c r="W41" s="3"/>
      <c r="X41" s="2"/>
      <c r="Y41" s="2"/>
      <c r="Z41" s="2"/>
      <c r="AA41" s="2"/>
      <c r="AB41" s="2"/>
    </row>
    <row r="42" spans="1:28" ht="46.5" thickTop="1" thickBot="1" x14ac:dyDescent="0.3">
      <c r="A42" s="9" t="s">
        <v>57</v>
      </c>
      <c r="B42" s="9" t="s">
        <v>63</v>
      </c>
      <c r="C42" s="9" t="s">
        <v>59</v>
      </c>
      <c r="D42" s="9" t="s">
        <v>82</v>
      </c>
      <c r="E42" s="9"/>
      <c r="F42" s="9" t="s">
        <v>21</v>
      </c>
      <c r="G42" s="9" t="s">
        <v>22</v>
      </c>
      <c r="H42" s="9" t="s">
        <v>23</v>
      </c>
      <c r="I42" s="10" t="s">
        <v>83</v>
      </c>
      <c r="J42" s="11">
        <v>6000000000</v>
      </c>
      <c r="K42" s="11">
        <v>0</v>
      </c>
      <c r="L42" s="11">
        <v>0</v>
      </c>
      <c r="M42" s="11">
        <v>6000000000</v>
      </c>
      <c r="N42" s="11">
        <v>237728000</v>
      </c>
      <c r="O42" s="11">
        <v>5762272000</v>
      </c>
      <c r="P42" s="11">
        <v>225964000</v>
      </c>
      <c r="Q42" s="11">
        <v>50660100</v>
      </c>
      <c r="R42" s="11">
        <v>50660100</v>
      </c>
      <c r="S42" s="12">
        <f t="shared" si="1"/>
        <v>5774036000</v>
      </c>
      <c r="T42" s="13">
        <f t="shared" si="2"/>
        <v>3.7660666666666669E-2</v>
      </c>
      <c r="U42" s="13">
        <f t="shared" si="3"/>
        <v>8.4433500000000005E-3</v>
      </c>
      <c r="V42" s="13">
        <f t="shared" si="4"/>
        <v>8.4433500000000005E-3</v>
      </c>
      <c r="W42" s="3"/>
      <c r="X42" s="2"/>
      <c r="Y42" s="2"/>
      <c r="Z42" s="2"/>
      <c r="AA42" s="2"/>
      <c r="AB42" s="2"/>
    </row>
    <row r="43" spans="1:28" ht="44.25" customHeight="1" thickTop="1" thickBot="1" x14ac:dyDescent="0.3">
      <c r="A43" s="9" t="s">
        <v>57</v>
      </c>
      <c r="B43" s="9" t="s">
        <v>84</v>
      </c>
      <c r="C43" s="9" t="s">
        <v>59</v>
      </c>
      <c r="D43" s="9" t="s">
        <v>85</v>
      </c>
      <c r="E43" s="9"/>
      <c r="F43" s="9" t="s">
        <v>21</v>
      </c>
      <c r="G43" s="9" t="s">
        <v>22</v>
      </c>
      <c r="H43" s="9" t="s">
        <v>23</v>
      </c>
      <c r="I43" s="10" t="s">
        <v>86</v>
      </c>
      <c r="J43" s="11">
        <v>170000000</v>
      </c>
      <c r="K43" s="11">
        <v>0</v>
      </c>
      <c r="L43" s="11">
        <v>0</v>
      </c>
      <c r="M43" s="11">
        <v>170000000</v>
      </c>
      <c r="N43" s="11">
        <v>105700000</v>
      </c>
      <c r="O43" s="11">
        <v>64300000</v>
      </c>
      <c r="P43" s="11">
        <v>105700000</v>
      </c>
      <c r="Q43" s="11">
        <v>35904500</v>
      </c>
      <c r="R43" s="11">
        <v>35904500</v>
      </c>
      <c r="S43" s="12">
        <f t="shared" si="1"/>
        <v>64300000</v>
      </c>
      <c r="T43" s="13">
        <f t="shared" si="2"/>
        <v>0.62176470588235289</v>
      </c>
      <c r="U43" s="13">
        <f t="shared" si="3"/>
        <v>0.21120294117647059</v>
      </c>
      <c r="V43" s="13">
        <f t="shared" si="4"/>
        <v>0.21120294117647059</v>
      </c>
      <c r="W43" s="3"/>
      <c r="X43" s="2"/>
      <c r="Y43" s="2"/>
      <c r="Z43" s="2"/>
      <c r="AA43" s="2"/>
      <c r="AB43" s="2"/>
    </row>
    <row r="44" spans="1:28" ht="102.75" thickTop="1" thickBot="1" x14ac:dyDescent="0.3">
      <c r="A44" s="9" t="s">
        <v>57</v>
      </c>
      <c r="B44" s="9" t="s">
        <v>84</v>
      </c>
      <c r="C44" s="9" t="s">
        <v>59</v>
      </c>
      <c r="D44" s="9" t="s">
        <v>87</v>
      </c>
      <c r="E44" s="9"/>
      <c r="F44" s="9" t="s">
        <v>21</v>
      </c>
      <c r="G44" s="9" t="s">
        <v>22</v>
      </c>
      <c r="H44" s="9" t="s">
        <v>23</v>
      </c>
      <c r="I44" s="10" t="s">
        <v>88</v>
      </c>
      <c r="J44" s="11">
        <v>300000000</v>
      </c>
      <c r="K44" s="11">
        <v>0</v>
      </c>
      <c r="L44" s="11">
        <v>0</v>
      </c>
      <c r="M44" s="11">
        <v>300000000</v>
      </c>
      <c r="N44" s="11">
        <v>89108000</v>
      </c>
      <c r="O44" s="11">
        <v>210892000</v>
      </c>
      <c r="P44" s="11">
        <v>89108000</v>
      </c>
      <c r="Q44" s="11">
        <v>29353000</v>
      </c>
      <c r="R44" s="11">
        <v>29353000</v>
      </c>
      <c r="S44" s="12">
        <f t="shared" si="1"/>
        <v>210892000</v>
      </c>
      <c r="T44" s="13">
        <f t="shared" si="2"/>
        <v>0.29702666666666666</v>
      </c>
      <c r="U44" s="13">
        <f t="shared" si="3"/>
        <v>9.7843333333333338E-2</v>
      </c>
      <c r="V44" s="13">
        <f t="shared" si="4"/>
        <v>9.7843333333333338E-2</v>
      </c>
      <c r="W44" s="3"/>
      <c r="X44" s="2"/>
      <c r="Y44" s="2"/>
      <c r="Z44" s="2"/>
      <c r="AA44" s="2"/>
      <c r="AB44" s="2"/>
    </row>
    <row r="45" spans="1:28" ht="84" customHeight="1" thickTop="1" thickBot="1" x14ac:dyDescent="0.3">
      <c r="A45" s="9" t="s">
        <v>57</v>
      </c>
      <c r="B45" s="9" t="s">
        <v>84</v>
      </c>
      <c r="C45" s="9" t="s">
        <v>59</v>
      </c>
      <c r="D45" s="9" t="s">
        <v>89</v>
      </c>
      <c r="E45" s="9"/>
      <c r="F45" s="9" t="s">
        <v>21</v>
      </c>
      <c r="G45" s="9" t="s">
        <v>22</v>
      </c>
      <c r="H45" s="9" t="s">
        <v>23</v>
      </c>
      <c r="I45" s="10" t="s">
        <v>90</v>
      </c>
      <c r="J45" s="11">
        <v>150000000</v>
      </c>
      <c r="K45" s="11">
        <v>0</v>
      </c>
      <c r="L45" s="11">
        <v>0</v>
      </c>
      <c r="M45" s="11">
        <v>150000000</v>
      </c>
      <c r="N45" s="11">
        <v>94814998</v>
      </c>
      <c r="O45" s="11">
        <v>55185002</v>
      </c>
      <c r="P45" s="11">
        <v>93854752</v>
      </c>
      <c r="Q45" s="11">
        <v>21612967</v>
      </c>
      <c r="R45" s="11">
        <v>21612967</v>
      </c>
      <c r="S45" s="12">
        <f t="shared" si="1"/>
        <v>56145248</v>
      </c>
      <c r="T45" s="13">
        <f t="shared" si="2"/>
        <v>0.62569834666666668</v>
      </c>
      <c r="U45" s="13">
        <f t="shared" si="3"/>
        <v>0.14408644666666667</v>
      </c>
      <c r="V45" s="13">
        <f t="shared" si="4"/>
        <v>0.14408644666666667</v>
      </c>
      <c r="W45" s="3"/>
      <c r="X45" s="2"/>
      <c r="Y45" s="2"/>
      <c r="Z45" s="2"/>
      <c r="AA45" s="2"/>
      <c r="AB45" s="2"/>
    </row>
    <row r="46" spans="1:28" ht="46.5" thickTop="1" thickBot="1" x14ac:dyDescent="0.3">
      <c r="A46" s="9" t="s">
        <v>57</v>
      </c>
      <c r="B46" s="9" t="s">
        <v>91</v>
      </c>
      <c r="C46" s="9" t="s">
        <v>59</v>
      </c>
      <c r="D46" s="9" t="s">
        <v>85</v>
      </c>
      <c r="E46" s="9"/>
      <c r="F46" s="9" t="s">
        <v>21</v>
      </c>
      <c r="G46" s="9" t="s">
        <v>22</v>
      </c>
      <c r="H46" s="9" t="s">
        <v>23</v>
      </c>
      <c r="I46" s="10" t="s">
        <v>92</v>
      </c>
      <c r="J46" s="11">
        <v>2900000000</v>
      </c>
      <c r="K46" s="11">
        <v>0</v>
      </c>
      <c r="L46" s="11">
        <v>0</v>
      </c>
      <c r="M46" s="11">
        <v>2900000000</v>
      </c>
      <c r="N46" s="11">
        <v>2788199999</v>
      </c>
      <c r="O46" s="11">
        <v>111800001</v>
      </c>
      <c r="P46" s="11">
        <v>2012456560.4400001</v>
      </c>
      <c r="Q46" s="11">
        <v>1626911651.4400001</v>
      </c>
      <c r="R46" s="11">
        <v>1626911651.4400001</v>
      </c>
      <c r="S46" s="12">
        <f t="shared" si="1"/>
        <v>887543439.55999994</v>
      </c>
      <c r="T46" s="13">
        <f t="shared" si="2"/>
        <v>0.69395053808275864</v>
      </c>
      <c r="U46" s="13">
        <f t="shared" si="3"/>
        <v>0.56100401773793107</v>
      </c>
      <c r="V46" s="13">
        <f t="shared" si="4"/>
        <v>0.56100401773793107</v>
      </c>
      <c r="W46" s="3"/>
      <c r="X46" s="2"/>
      <c r="Y46" s="2"/>
      <c r="Z46" s="2"/>
      <c r="AA46" s="2"/>
      <c r="AB46" s="2"/>
    </row>
    <row r="47" spans="1:28" ht="57.75" thickTop="1" thickBot="1" x14ac:dyDescent="0.3">
      <c r="A47" s="9" t="s">
        <v>57</v>
      </c>
      <c r="B47" s="9" t="s">
        <v>91</v>
      </c>
      <c r="C47" s="9" t="s">
        <v>59</v>
      </c>
      <c r="D47" s="9" t="s">
        <v>87</v>
      </c>
      <c r="E47" s="9"/>
      <c r="F47" s="9" t="s">
        <v>21</v>
      </c>
      <c r="G47" s="9" t="s">
        <v>22</v>
      </c>
      <c r="H47" s="9" t="s">
        <v>23</v>
      </c>
      <c r="I47" s="10" t="s">
        <v>93</v>
      </c>
      <c r="J47" s="11">
        <v>1900000000</v>
      </c>
      <c r="K47" s="11">
        <v>0</v>
      </c>
      <c r="L47" s="11">
        <v>0</v>
      </c>
      <c r="M47" s="11">
        <v>1900000000</v>
      </c>
      <c r="N47" s="11">
        <v>1672785435</v>
      </c>
      <c r="O47" s="11">
        <v>227214565</v>
      </c>
      <c r="P47" s="11">
        <v>925932674</v>
      </c>
      <c r="Q47" s="11">
        <v>274967346.67000002</v>
      </c>
      <c r="R47" s="11">
        <v>242601844.66999999</v>
      </c>
      <c r="S47" s="12">
        <f t="shared" si="1"/>
        <v>974067326</v>
      </c>
      <c r="T47" s="13">
        <f t="shared" si="2"/>
        <v>0.48733298631578947</v>
      </c>
      <c r="U47" s="13">
        <f t="shared" si="3"/>
        <v>0.14471965614210527</v>
      </c>
      <c r="V47" s="13">
        <f t="shared" si="4"/>
        <v>0.12768518140526314</v>
      </c>
      <c r="W47" s="3"/>
      <c r="X47" s="2"/>
      <c r="Y47" s="2"/>
      <c r="Z47" s="2"/>
      <c r="AA47" s="2"/>
      <c r="AB47" s="2"/>
    </row>
    <row r="48" spans="1:28" ht="27" customHeight="1" thickTop="1" thickBot="1" x14ac:dyDescent="0.3">
      <c r="A48" s="17"/>
      <c r="B48" s="17"/>
      <c r="C48" s="17"/>
      <c r="D48" s="17"/>
      <c r="E48" s="17"/>
      <c r="F48" s="17"/>
      <c r="G48" s="17"/>
      <c r="H48" s="17"/>
      <c r="I48" s="18" t="s">
        <v>101</v>
      </c>
      <c r="J48" s="22">
        <f>+J6+J27+J29</f>
        <v>690420699552</v>
      </c>
      <c r="K48" s="22">
        <f t="shared" ref="K48:S48" si="11">+K6+K27+K29</f>
        <v>11735025920</v>
      </c>
      <c r="L48" s="22">
        <f t="shared" si="11"/>
        <v>735025920</v>
      </c>
      <c r="M48" s="22">
        <f t="shared" si="11"/>
        <v>701420699552</v>
      </c>
      <c r="N48" s="22">
        <f t="shared" si="11"/>
        <v>655249293249.57007</v>
      </c>
      <c r="O48" s="22">
        <f t="shared" si="11"/>
        <v>46171406302.43</v>
      </c>
      <c r="P48" s="22">
        <f t="shared" si="11"/>
        <v>520297106700</v>
      </c>
      <c r="Q48" s="22">
        <f t="shared" si="11"/>
        <v>189996932214.88</v>
      </c>
      <c r="R48" s="22">
        <f t="shared" si="11"/>
        <v>153330841060.09003</v>
      </c>
      <c r="S48" s="22">
        <f t="shared" si="11"/>
        <v>181123592852</v>
      </c>
      <c r="T48" s="21">
        <f t="shared" si="2"/>
        <v>0.74177609390814336</v>
      </c>
      <c r="U48" s="21">
        <f t="shared" si="3"/>
        <v>0.27087443004780404</v>
      </c>
      <c r="V48" s="21">
        <f t="shared" si="4"/>
        <v>0.21860039368388046</v>
      </c>
      <c r="W48" s="3"/>
      <c r="X48" s="2"/>
      <c r="Y48" s="2"/>
      <c r="Z48" s="2"/>
      <c r="AA48" s="2"/>
      <c r="AB48" s="2"/>
    </row>
    <row r="49" spans="1:28" ht="15.75" thickTop="1" x14ac:dyDescent="0.25">
      <c r="A49" s="5" t="s">
        <v>106</v>
      </c>
      <c r="B49" s="5"/>
      <c r="C49" s="5"/>
      <c r="D49" s="5"/>
      <c r="E49" s="5"/>
      <c r="F49" s="5"/>
      <c r="G49" s="5"/>
      <c r="H49" s="5"/>
      <c r="I49" s="5"/>
      <c r="J49" s="5"/>
      <c r="K49" s="4"/>
      <c r="L49" s="5"/>
      <c r="M49" s="5"/>
      <c r="N49" s="4"/>
      <c r="O49" s="4"/>
      <c r="P49" s="4"/>
      <c r="Q49" s="16"/>
      <c r="R49" s="16"/>
      <c r="S49" s="14"/>
      <c r="T49" s="15"/>
      <c r="U49" s="15"/>
      <c r="V49" s="15"/>
      <c r="W49" s="3"/>
      <c r="X49" s="2"/>
      <c r="Y49" s="2"/>
      <c r="Z49" s="2"/>
      <c r="AA49" s="2"/>
      <c r="AB49" s="2"/>
    </row>
    <row r="50" spans="1:28" ht="19.5" customHeight="1" x14ac:dyDescent="0.25">
      <c r="A50" s="5" t="s">
        <v>111</v>
      </c>
      <c r="B50" s="5"/>
      <c r="C50" s="5"/>
      <c r="D50" s="5"/>
      <c r="E50" s="5"/>
      <c r="F50" s="5"/>
      <c r="G50" s="5"/>
      <c r="H50" s="5"/>
      <c r="I50" s="5"/>
      <c r="J50" s="5"/>
      <c r="K50" s="4"/>
      <c r="L50" s="5"/>
      <c r="M50" s="5"/>
      <c r="N50" s="4"/>
      <c r="O50" s="4"/>
      <c r="P50" s="4"/>
      <c r="Q50" s="16"/>
      <c r="R50" s="16"/>
      <c r="S50" s="14"/>
      <c r="T50" s="15"/>
      <c r="U50" s="15"/>
      <c r="V50" s="15"/>
      <c r="W50" s="3"/>
      <c r="X50" s="2"/>
      <c r="Y50" s="2"/>
      <c r="Z50" s="2"/>
      <c r="AA50" s="2"/>
      <c r="AB50" s="2"/>
    </row>
    <row r="51" spans="1:28" ht="20.25" customHeight="1" x14ac:dyDescent="0.25">
      <c r="A51" s="5" t="s">
        <v>110</v>
      </c>
      <c r="B51" s="5"/>
      <c r="C51" s="5"/>
      <c r="D51" s="5"/>
      <c r="E51" s="5"/>
      <c r="F51" s="5"/>
      <c r="G51" s="5"/>
      <c r="H51" s="5"/>
      <c r="I51" s="5"/>
      <c r="J51" s="5"/>
      <c r="K51" s="4"/>
      <c r="L51" s="5"/>
      <c r="M51" s="5"/>
      <c r="N51" s="4"/>
      <c r="O51" s="4"/>
      <c r="P51" s="4"/>
      <c r="Q51" s="16"/>
      <c r="R51" s="16"/>
      <c r="S51" s="14"/>
      <c r="T51" s="15"/>
      <c r="U51" s="15"/>
      <c r="V51" s="15"/>
      <c r="W51" s="3"/>
      <c r="X51" s="2"/>
      <c r="Y51" s="2"/>
      <c r="Z51" s="2"/>
      <c r="AA51" s="2"/>
      <c r="AB51" s="2"/>
    </row>
    <row r="52" spans="1:28" ht="16.5" customHeight="1" x14ac:dyDescent="0.25">
      <c r="A52" s="5" t="s">
        <v>109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  <c r="R52" s="16"/>
      <c r="S52" s="14"/>
      <c r="T52" s="15"/>
      <c r="U52" s="15"/>
      <c r="V52" s="15"/>
      <c r="W52" s="3"/>
      <c r="X52" s="2"/>
      <c r="Y52" s="2"/>
      <c r="Z52" s="2"/>
      <c r="AA52" s="2"/>
      <c r="AB52" s="2"/>
    </row>
    <row r="53" spans="1:28" ht="22.5" customHeight="1" x14ac:dyDescent="0.25">
      <c r="A53" s="26" t="s">
        <v>107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3"/>
      <c r="X53" s="2"/>
      <c r="Y53" s="2"/>
      <c r="Z53" s="2"/>
      <c r="AA53" s="2"/>
      <c r="AB53" s="2"/>
    </row>
    <row r="54" spans="1:28" ht="14.25" customHeight="1" x14ac:dyDescent="0.25">
      <c r="A54" s="26" t="s">
        <v>108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3"/>
      <c r="X54" s="2"/>
      <c r="Y54" s="2"/>
      <c r="Z54" s="2"/>
      <c r="AA54" s="2"/>
      <c r="AB54" s="2"/>
    </row>
    <row r="55" spans="1:28" ht="35.1" customHeight="1" x14ac:dyDescent="0.25"/>
    <row r="56" spans="1:28" ht="35.1" customHeight="1" x14ac:dyDescent="0.25"/>
    <row r="57" spans="1:28" ht="35.1" customHeight="1" x14ac:dyDescent="0.25"/>
    <row r="58" spans="1:28" ht="35.1" customHeight="1" x14ac:dyDescent="0.25"/>
    <row r="59" spans="1:28" ht="35.1" customHeight="1" x14ac:dyDescent="0.25"/>
    <row r="60" spans="1:28" ht="35.1" customHeight="1" x14ac:dyDescent="0.25"/>
    <row r="61" spans="1:28" ht="35.1" customHeight="1" x14ac:dyDescent="0.25"/>
    <row r="62" spans="1:28" ht="35.1" customHeight="1" x14ac:dyDescent="0.25"/>
    <row r="63" spans="1:28" ht="35.1" customHeight="1" x14ac:dyDescent="0.25"/>
    <row r="64" spans="1:28" ht="35.1" customHeight="1" x14ac:dyDescent="0.25"/>
    <row r="65" spans="1:22" ht="52.5" customHeight="1" x14ac:dyDescent="0.25"/>
    <row r="66" spans="1:22" ht="30" customHeight="1" x14ac:dyDescent="0.25"/>
    <row r="70" spans="1:22" ht="30.75" customHeight="1" x14ac:dyDescent="0.25"/>
    <row r="80" spans="1:2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</sheetData>
  <mergeCells count="6">
    <mergeCell ref="A1:V1"/>
    <mergeCell ref="A2:V2"/>
    <mergeCell ref="A3:V3"/>
    <mergeCell ref="A53:V53"/>
    <mergeCell ref="A54:V54"/>
    <mergeCell ref="R4:V4"/>
  </mergeCells>
  <printOptions horizontalCentered="1"/>
  <pageMargins left="0" right="0" top="0.78740157480314965" bottom="0.98425196850393704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2023-06-06T16:48:41Z</cp:lastPrinted>
  <dcterms:created xsi:type="dcterms:W3CDTF">2023-06-01T12:25:09Z</dcterms:created>
  <dcterms:modified xsi:type="dcterms:W3CDTF">2023-06-06T16:48:45Z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