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INVERSION " sheetId="1" r:id="rId1"/>
  </sheets>
  <definedNames>
    <definedName name="_xlnm.Print_Titles" localSheetId="0">'INVERSION '!$5:$5</definedName>
  </definedNames>
  <calcPr calcId="152511"/>
</workbook>
</file>

<file path=xl/calcChain.xml><?xml version="1.0" encoding="utf-8"?>
<calcChain xmlns="http://schemas.openxmlformats.org/spreadsheetml/2006/main">
  <c r="V27" i="1" l="1"/>
  <c r="U27" i="1"/>
  <c r="T27" i="1"/>
  <c r="S27" i="1"/>
  <c r="V26" i="1"/>
  <c r="U26" i="1"/>
  <c r="T26" i="1"/>
  <c r="S26" i="1"/>
  <c r="V25" i="1"/>
  <c r="U25" i="1"/>
  <c r="T25" i="1"/>
  <c r="S25" i="1"/>
  <c r="V23" i="1"/>
  <c r="U23" i="1"/>
  <c r="T23" i="1"/>
  <c r="S23" i="1"/>
  <c r="V22" i="1"/>
  <c r="U22" i="1"/>
  <c r="T22" i="1"/>
  <c r="S22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8" i="1"/>
  <c r="U8" i="1"/>
  <c r="T8" i="1"/>
  <c r="S8" i="1"/>
  <c r="V7" i="1"/>
  <c r="U7" i="1"/>
  <c r="T7" i="1"/>
  <c r="S7" i="1"/>
  <c r="R28" i="1"/>
  <c r="Q28" i="1"/>
  <c r="P28" i="1"/>
  <c r="O28" i="1"/>
  <c r="N28" i="1"/>
  <c r="M28" i="1"/>
  <c r="L28" i="1"/>
  <c r="K28" i="1"/>
  <c r="J28" i="1"/>
  <c r="R24" i="1"/>
  <c r="Q24" i="1"/>
  <c r="P24" i="1"/>
  <c r="O24" i="1"/>
  <c r="N24" i="1"/>
  <c r="M24" i="1"/>
  <c r="L24" i="1"/>
  <c r="K24" i="1"/>
  <c r="J24" i="1"/>
  <c r="R21" i="1"/>
  <c r="Q21" i="1"/>
  <c r="P21" i="1"/>
  <c r="O21" i="1"/>
  <c r="N21" i="1"/>
  <c r="M21" i="1"/>
  <c r="S21" i="1" s="1"/>
  <c r="L21" i="1"/>
  <c r="K21" i="1"/>
  <c r="J21" i="1"/>
  <c r="R9" i="1"/>
  <c r="Q9" i="1"/>
  <c r="P9" i="1"/>
  <c r="O9" i="1"/>
  <c r="N9" i="1"/>
  <c r="N29" i="1" s="1"/>
  <c r="M9" i="1"/>
  <c r="L9" i="1"/>
  <c r="K9" i="1"/>
  <c r="J9" i="1"/>
  <c r="O29" i="1" l="1"/>
  <c r="S24" i="1"/>
  <c r="L29" i="1"/>
  <c r="S28" i="1"/>
  <c r="K29" i="1"/>
  <c r="M29" i="1"/>
  <c r="T9" i="1"/>
  <c r="T24" i="1"/>
  <c r="J29" i="1"/>
  <c r="U9" i="1"/>
  <c r="U24" i="1"/>
  <c r="S9" i="1"/>
  <c r="S29" i="1" s="1"/>
  <c r="P29" i="1"/>
  <c r="V9" i="1"/>
  <c r="T21" i="1"/>
  <c r="V24" i="1"/>
  <c r="T28" i="1"/>
  <c r="Q29" i="1"/>
  <c r="U21" i="1"/>
  <c r="U28" i="1"/>
  <c r="R29" i="1"/>
  <c r="V21" i="1"/>
  <c r="V28" i="1"/>
  <c r="V6" i="1"/>
  <c r="U6" i="1"/>
  <c r="T6" i="1"/>
  <c r="S6" i="1"/>
  <c r="U29" i="1" l="1"/>
  <c r="V29" i="1"/>
  <c r="T29" i="1" l="1"/>
</calcChain>
</file>

<file path=xl/sharedStrings.xml><?xml version="1.0" encoding="utf-8"?>
<sst xmlns="http://schemas.openxmlformats.org/spreadsheetml/2006/main" count="208" uniqueCount="78">
  <si>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</si>
  <si>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</si>
  <si>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</si>
  <si>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</si>
  <si>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</si>
  <si>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</si>
  <si>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</si>
  <si>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</si>
  <si>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</si>
  <si>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</si>
  <si>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</si>
  <si>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</si>
  <si>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</si>
  <si>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</si>
  <si>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</si>
  <si>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</si>
  <si>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</si>
  <si>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</si>
  <si>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</si>
  <si>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</si>
  <si>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</si>
  <si>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</si>
  <si>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</si>
  <si>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</si>
  <si>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</si>
  <si>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</si>
  <si>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</si>
  <si>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</si>
  <si>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</si>
  <si>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</si>
  <si>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</si>
  <si>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</si>
  <si>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</si>
  <si>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</si>
  <si>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</si>
  <si>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</si>
  <si>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</si>
  <si>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</si>
  <si>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</si>
  <si>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</si>
  <si>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</si>
  <si>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</si>
  <si>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</si>
  <si>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</si>
  <si>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</si>
  <si>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</si>
  <si>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</si>
  <si>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</si>
  <si>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</si>
  <si>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</si>
  <si>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</si>
  <si>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</si>
  <si>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</si>
  <si>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</si>
  <si>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</si>
  <si>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</si>
  <si>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</si>
  <si>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</si>
  <si>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</si>
  <si>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</si>
  <si>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</si>
  <si>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</si>
  <si>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</si>
  <si>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</si>
  <si>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MINISTERIO DE COMERCIO INDUSTRIA Y TURISMO</t>
  </si>
  <si>
    <t xml:space="preserve">EJECUCION PRESUPUESTAL ACUMULADA CON CORTE AL 31 DE MAYO DE 2023 </t>
  </si>
  <si>
    <t xml:space="preserve">Fuente de Información: SIIF Nación </t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</si>
  <si>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</si>
  <si>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</si>
  <si>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t>FECHA GENERACIÓN : JUNIO 01 DE 2023</t>
  </si>
  <si>
    <t xml:space="preserve">VICEMINISTERIO DE COMERCIO EXTERIOR </t>
  </si>
  <si>
    <t>VICEMINISTERIO DE DESARROLLO EMPRESARIAL</t>
  </si>
  <si>
    <t>SECRETARIA GENERAL</t>
  </si>
  <si>
    <t>VICEMINISTERIO DE TURISMO</t>
  </si>
  <si>
    <t>SECCION 3501- GASTOS DE INVERSION</t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</si>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</sst>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164" fontId="12" fillId="3" borderId="1" xfId="0" applyNumberFormat="1" applyFont="1" applyFill="1" applyBorder="1" applyAlignment="1">
      <alignment vertical="center" wrapText="1" readingOrder="1"/>
    </xf>
    <xf numFmtId="7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2</xdr:row>
      <xdr:rowOff>47625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676275</xdr:colOff>
      <xdr:row>0</xdr:row>
      <xdr:rowOff>76200</xdr:rowOff>
    </xdr:from>
    <xdr:to>
      <xdr:col>21</xdr:col>
      <xdr:colOff>285750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9425" y="76200"/>
          <a:ext cx="1676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GridLines="0" tabSelected="1" workbookViewId="0">
      <selection activeCell="J22" sqref="J22"/>
    </sheetView>
  </sheetViews>
  <sheetFormatPr baseColWidth="10" defaultRowHeight="15" x14ac:dyDescent="0.25"/>
  <cols>
    <col min="1" max="5" width="5.42578125" customWidth="1"/>
    <col min="6" max="6" width="6.140625" customWidth="1"/>
    <col min="7" max="7" width="5.28515625" customWidth="1"/>
    <col min="8" max="8" width="5.42578125" customWidth="1"/>
    <col min="9" max="9" width="27.5703125" customWidth="1"/>
    <col min="10" max="10" width="17.28515625" customWidth="1"/>
    <col min="11" max="11" width="18.85546875" customWidth="1"/>
    <col min="12" max="12" width="15.85546875" customWidth="1"/>
    <col min="13" max="13" width="16" customWidth="1"/>
    <col min="14" max="14" width="19.5703125" customWidth="1"/>
    <col min="15" max="15" width="16.85546875" customWidth="1"/>
    <col min="16" max="16" width="18.5703125" customWidth="1"/>
    <col min="17" max="17" width="16.42578125" customWidth="1"/>
    <col min="18" max="18" width="15.7109375" customWidth="1"/>
    <col min="19" max="19" width="15" customWidth="1"/>
    <col min="20" max="20" width="7.85546875" customWidth="1"/>
    <col min="21" max="21" width="8.140625" customWidth="1"/>
    <col min="22" max="22" width="8" customWidth="1"/>
  </cols>
  <sheetData>
    <row r="1" spans="1:28" ht="15.75" x14ac:dyDescent="0.25">
      <c r="A1" s="24" t="s">
        <v>64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"/>
      <c r="X1" s="2"/>
      <c r="Y1" s="2"/>
      <c r="Z1" s="2"/>
      <c r="AA1" s="2"/>
      <c r="AB1" s="2"/>
    </row>
    <row r="2" spans="1:28" ht="15.75" x14ac:dyDescent="0.25">
      <c r="A2" s="24" t="s">
        <v>65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"/>
      <c r="X2" s="2"/>
      <c r="Y2" s="2"/>
      <c r="Z2" s="2"/>
      <c r="AA2" s="2"/>
      <c r="AB2" s="2"/>
    </row>
    <row r="3" spans="1:28" x14ac:dyDescent="0.25">
      <c r="A3" s="24" t="s">
        <v>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"/>
      <c r="X3" s="2"/>
      <c r="Y3" s="2"/>
      <c r="Z3" s="2"/>
      <c r="AA3" s="2"/>
      <c r="AB3" s="2"/>
    </row>
    <row r="4" spans="1:28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27" t="s">
        <v>69</v>
      </c>
      <c r="S4" s="28"/>
      <c r="T4" s="28"/>
      <c r="U4" s="28"/>
      <c r="V4" s="28"/>
      <c r="W4" s="2"/>
      <c r="X4" s="2"/>
      <c r="Y4" s="2"/>
      <c r="Z4" s="2"/>
      <c r="AA4" s="2"/>
      <c r="AB4" s="2"/>
    </row>
    <row r="5" spans="1:28" ht="39" customHeight="1" thickTop="1" thickBot="1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8" t="s">
        <v>63</v>
      </c>
      <c r="T5" s="8" t="s">
        <v>75</v>
      </c>
      <c r="U5" s="8" t="s">
        <v>76</v>
      </c>
      <c r="V5" s="8" t="s">
        <v>77</v>
      </c>
      <c r="W5" s="2"/>
      <c r="X5" s="2"/>
      <c r="Y5" s="2"/>
      <c r="Z5" s="2"/>
      <c r="AA5" s="2"/>
      <c r="AB5" s="2"/>
    </row>
    <row r="6" spans="1:28" ht="84.75" customHeight="1" thickTop="1" thickBot="1" x14ac:dyDescent="0.3">
      <c r="A6" s="9" t="s">
        <v>24</v>
      </c>
      <c r="B6" s="9" t="s">
        <v>25</v>
      </c>
      <c r="C6" s="9" t="s">
        <v>26</v>
      </c>
      <c r="D6" s="9" t="s">
        <v>27</v>
      </c>
      <c r="E6" s="9"/>
      <c r="F6" s="9" t="s">
        <v>19</v>
      </c>
      <c r="G6" s="9" t="s">
        <v>20</v>
      </c>
      <c r="H6" s="9" t="s">
        <v>21</v>
      </c>
      <c r="I6" s="10" t="s">
        <v>28</v>
      </c>
      <c r="J6" s="11">
        <v>3775000000</v>
      </c>
      <c r="K6" s="11">
        <v>0</v>
      </c>
      <c r="L6" s="11">
        <v>0</v>
      </c>
      <c r="M6" s="11">
        <v>3775000000</v>
      </c>
      <c r="N6" s="11">
        <v>2523879855.0100002</v>
      </c>
      <c r="O6" s="11">
        <v>1251120144.99</v>
      </c>
      <c r="P6" s="11">
        <v>2184194156.3499999</v>
      </c>
      <c r="Q6" s="11">
        <v>799480273.77999997</v>
      </c>
      <c r="R6" s="11">
        <v>717675739.77999997</v>
      </c>
      <c r="S6" s="12">
        <f t="shared" ref="S6:S28" si="0">+M6-P6</f>
        <v>1590805843.6500001</v>
      </c>
      <c r="T6" s="13">
        <f t="shared" ref="T6:T29" si="1">+P6/M6</f>
        <v>0.57859447850331125</v>
      </c>
      <c r="U6" s="13">
        <f t="shared" ref="U6:U29" si="2">+Q6/M6</f>
        <v>0.21178285398145694</v>
      </c>
      <c r="V6" s="13">
        <f t="shared" ref="V6:V29" si="3">+R6/M6</f>
        <v>0.19011277874966886</v>
      </c>
      <c r="W6" s="3"/>
      <c r="X6" s="2"/>
      <c r="Y6" s="2"/>
      <c r="Z6" s="2"/>
      <c r="AA6" s="2"/>
      <c r="AB6" s="2"/>
    </row>
    <row r="7" spans="1:28" ht="67.5" customHeight="1" thickTop="1" thickBot="1" x14ac:dyDescent="0.3">
      <c r="A7" s="9" t="s">
        <v>24</v>
      </c>
      <c r="B7" s="9" t="s">
        <v>25</v>
      </c>
      <c r="C7" s="9" t="s">
        <v>26</v>
      </c>
      <c r="D7" s="9" t="s">
        <v>27</v>
      </c>
      <c r="E7" s="9"/>
      <c r="F7" s="9" t="s">
        <v>19</v>
      </c>
      <c r="G7" s="9" t="s">
        <v>29</v>
      </c>
      <c r="H7" s="9" t="s">
        <v>21</v>
      </c>
      <c r="I7" s="10" t="s">
        <v>28</v>
      </c>
      <c r="J7" s="11">
        <v>19001800000</v>
      </c>
      <c r="K7" s="11">
        <v>0</v>
      </c>
      <c r="L7" s="11">
        <v>0</v>
      </c>
      <c r="M7" s="11">
        <v>19001800000</v>
      </c>
      <c r="N7" s="11">
        <v>19001800000</v>
      </c>
      <c r="O7" s="11">
        <v>0</v>
      </c>
      <c r="P7" s="11">
        <v>0</v>
      </c>
      <c r="Q7" s="11">
        <v>0</v>
      </c>
      <c r="R7" s="11">
        <v>0</v>
      </c>
      <c r="S7" s="12">
        <f t="shared" si="0"/>
        <v>19001800000</v>
      </c>
      <c r="T7" s="13">
        <f t="shared" si="1"/>
        <v>0</v>
      </c>
      <c r="U7" s="13">
        <f t="shared" si="2"/>
        <v>0</v>
      </c>
      <c r="V7" s="13">
        <f t="shared" si="3"/>
        <v>0</v>
      </c>
      <c r="W7" s="3"/>
      <c r="X7" s="2"/>
      <c r="Y7" s="2"/>
      <c r="Z7" s="2"/>
      <c r="AA7" s="2"/>
      <c r="AB7" s="2"/>
    </row>
    <row r="8" spans="1:28" ht="65.25" customHeight="1" thickTop="1" thickBot="1" x14ac:dyDescent="0.3">
      <c r="A8" s="9" t="s">
        <v>24</v>
      </c>
      <c r="B8" s="9" t="s">
        <v>25</v>
      </c>
      <c r="C8" s="9" t="s">
        <v>26</v>
      </c>
      <c r="D8" s="9" t="s">
        <v>27</v>
      </c>
      <c r="E8" s="9"/>
      <c r="F8" s="9" t="s">
        <v>19</v>
      </c>
      <c r="G8" s="9" t="s">
        <v>31</v>
      </c>
      <c r="H8" s="9" t="s">
        <v>23</v>
      </c>
      <c r="I8" s="10" t="s">
        <v>61</v>
      </c>
      <c r="J8" s="16">
        <v>13355000000</v>
      </c>
      <c r="K8" s="16">
        <v>0</v>
      </c>
      <c r="L8" s="16">
        <v>0</v>
      </c>
      <c r="M8" s="16">
        <v>13355000000</v>
      </c>
      <c r="N8" s="16">
        <v>10769922275.299999</v>
      </c>
      <c r="O8" s="16">
        <v>2585077724.6999998</v>
      </c>
      <c r="P8" s="16">
        <v>6314953298.2200003</v>
      </c>
      <c r="Q8" s="16">
        <v>1639626173.5</v>
      </c>
      <c r="R8" s="16">
        <v>1564980289.22</v>
      </c>
      <c r="S8" s="12">
        <f t="shared" si="0"/>
        <v>7040046701.7799997</v>
      </c>
      <c r="T8" s="13">
        <f t="shared" si="1"/>
        <v>0.47285311106102584</v>
      </c>
      <c r="U8" s="13">
        <f t="shared" si="2"/>
        <v>0.12277245776862598</v>
      </c>
      <c r="V8" s="13">
        <f t="shared" si="3"/>
        <v>0.11718309915537252</v>
      </c>
      <c r="W8" s="3"/>
      <c r="X8" s="2"/>
      <c r="Y8" s="2"/>
      <c r="Z8" s="2"/>
      <c r="AA8" s="2"/>
      <c r="AB8" s="2"/>
    </row>
    <row r="9" spans="1:28" ht="42.75" customHeight="1" thickTop="1" thickBot="1" x14ac:dyDescent="0.3">
      <c r="A9" s="18" t="s">
        <v>24</v>
      </c>
      <c r="B9" s="18"/>
      <c r="C9" s="18"/>
      <c r="D9" s="18"/>
      <c r="E9" s="18"/>
      <c r="F9" s="18"/>
      <c r="G9" s="18"/>
      <c r="H9" s="18"/>
      <c r="I9" s="19" t="s">
        <v>70</v>
      </c>
      <c r="J9" s="20">
        <f>SUM(J6:J8)</f>
        <v>36131800000</v>
      </c>
      <c r="K9" s="20">
        <f t="shared" ref="K9:R9" si="4">SUM(K6:K8)</f>
        <v>0</v>
      </c>
      <c r="L9" s="20">
        <f t="shared" si="4"/>
        <v>0</v>
      </c>
      <c r="M9" s="20">
        <f t="shared" si="4"/>
        <v>36131800000</v>
      </c>
      <c r="N9" s="20">
        <f t="shared" si="4"/>
        <v>32295602130.310001</v>
      </c>
      <c r="O9" s="20">
        <f t="shared" si="4"/>
        <v>3836197869.6899996</v>
      </c>
      <c r="P9" s="20">
        <f t="shared" si="4"/>
        <v>8499147454.5699997</v>
      </c>
      <c r="Q9" s="20">
        <f t="shared" si="4"/>
        <v>2439106447.2799997</v>
      </c>
      <c r="R9" s="20">
        <f t="shared" si="4"/>
        <v>2282656029</v>
      </c>
      <c r="S9" s="21">
        <f t="shared" si="0"/>
        <v>27632652545.43</v>
      </c>
      <c r="T9" s="22">
        <f t="shared" si="1"/>
        <v>0.23522623989311353</v>
      </c>
      <c r="U9" s="22">
        <f t="shared" si="2"/>
        <v>6.7505810595652582E-2</v>
      </c>
      <c r="V9" s="22">
        <f t="shared" si="3"/>
        <v>6.3175818226603717E-2</v>
      </c>
      <c r="W9" s="3"/>
      <c r="X9" s="2"/>
      <c r="Y9" s="2"/>
      <c r="Z9" s="2"/>
      <c r="AA9" s="2"/>
      <c r="AB9" s="2"/>
    </row>
    <row r="10" spans="1:28" ht="57" customHeight="1" thickTop="1" thickBot="1" x14ac:dyDescent="0.3">
      <c r="A10" s="9" t="s">
        <v>24</v>
      </c>
      <c r="B10" s="9" t="s">
        <v>30</v>
      </c>
      <c r="C10" s="9" t="s">
        <v>26</v>
      </c>
      <c r="D10" s="9" t="s">
        <v>33</v>
      </c>
      <c r="E10" s="9"/>
      <c r="F10" s="9" t="s">
        <v>19</v>
      </c>
      <c r="G10" s="9" t="s">
        <v>20</v>
      </c>
      <c r="H10" s="9" t="s">
        <v>21</v>
      </c>
      <c r="I10" s="10" t="s">
        <v>34</v>
      </c>
      <c r="J10" s="11">
        <v>10422750116</v>
      </c>
      <c r="K10" s="11">
        <v>0</v>
      </c>
      <c r="L10" s="11">
        <v>0</v>
      </c>
      <c r="M10" s="11">
        <v>10422750116</v>
      </c>
      <c r="N10" s="11">
        <v>9327373564.6700001</v>
      </c>
      <c r="O10" s="11">
        <v>1095376551.3299999</v>
      </c>
      <c r="P10" s="11">
        <v>5089052572.2200003</v>
      </c>
      <c r="Q10" s="11">
        <v>2859181770.2199998</v>
      </c>
      <c r="R10" s="11">
        <v>2827406576.2199998</v>
      </c>
      <c r="S10" s="12">
        <f t="shared" si="0"/>
        <v>5333697543.7799997</v>
      </c>
      <c r="T10" s="13">
        <f t="shared" si="1"/>
        <v>0.48826389538091086</v>
      </c>
      <c r="U10" s="13">
        <f t="shared" si="2"/>
        <v>0.27432124328020296</v>
      </c>
      <c r="V10" s="13">
        <f t="shared" si="3"/>
        <v>0.27127260509485285</v>
      </c>
      <c r="W10" s="3"/>
      <c r="X10" s="2"/>
      <c r="Y10" s="2"/>
      <c r="Z10" s="2"/>
      <c r="AA10" s="2"/>
      <c r="AB10" s="2"/>
    </row>
    <row r="11" spans="1:28" ht="72.75" customHeight="1" thickTop="1" thickBot="1" x14ac:dyDescent="0.3">
      <c r="A11" s="9" t="s">
        <v>24</v>
      </c>
      <c r="B11" s="9" t="s">
        <v>30</v>
      </c>
      <c r="C11" s="9" t="s">
        <v>26</v>
      </c>
      <c r="D11" s="9" t="s">
        <v>35</v>
      </c>
      <c r="E11" s="9"/>
      <c r="F11" s="9" t="s">
        <v>19</v>
      </c>
      <c r="G11" s="9" t="s">
        <v>20</v>
      </c>
      <c r="H11" s="9" t="s">
        <v>21</v>
      </c>
      <c r="I11" s="10" t="s">
        <v>36</v>
      </c>
      <c r="J11" s="11">
        <v>20775856863</v>
      </c>
      <c r="K11" s="11">
        <v>0</v>
      </c>
      <c r="L11" s="11">
        <v>0</v>
      </c>
      <c r="M11" s="11">
        <v>20775856863</v>
      </c>
      <c r="N11" s="11">
        <v>20775856863</v>
      </c>
      <c r="O11" s="11">
        <v>0</v>
      </c>
      <c r="P11" s="11">
        <v>0</v>
      </c>
      <c r="Q11" s="11">
        <v>0</v>
      </c>
      <c r="R11" s="11">
        <v>0</v>
      </c>
      <c r="S11" s="12">
        <f t="shared" si="0"/>
        <v>20775856863</v>
      </c>
      <c r="T11" s="13">
        <f t="shared" si="1"/>
        <v>0</v>
      </c>
      <c r="U11" s="13">
        <f t="shared" si="2"/>
        <v>0</v>
      </c>
      <c r="V11" s="13">
        <f t="shared" si="3"/>
        <v>0</v>
      </c>
      <c r="W11" s="3"/>
      <c r="X11" s="2"/>
      <c r="Y11" s="2"/>
      <c r="Z11" s="2"/>
      <c r="AA11" s="2"/>
      <c r="AB11" s="2"/>
    </row>
    <row r="12" spans="1:28" ht="51.75" customHeight="1" thickTop="1" thickBot="1" x14ac:dyDescent="0.3">
      <c r="A12" s="9" t="s">
        <v>24</v>
      </c>
      <c r="B12" s="9" t="s">
        <v>30</v>
      </c>
      <c r="C12" s="9" t="s">
        <v>26</v>
      </c>
      <c r="D12" s="9" t="s">
        <v>37</v>
      </c>
      <c r="E12" s="9"/>
      <c r="F12" s="9" t="s">
        <v>19</v>
      </c>
      <c r="G12" s="9" t="s">
        <v>20</v>
      </c>
      <c r="H12" s="9" t="s">
        <v>21</v>
      </c>
      <c r="I12" s="10" t="s">
        <v>38</v>
      </c>
      <c r="J12" s="11">
        <v>6092612574</v>
      </c>
      <c r="K12" s="11">
        <v>0</v>
      </c>
      <c r="L12" s="11">
        <v>0</v>
      </c>
      <c r="M12" s="11">
        <v>6092612574</v>
      </c>
      <c r="N12" s="11">
        <v>1853546442.71</v>
      </c>
      <c r="O12" s="11">
        <v>4239066131.29</v>
      </c>
      <c r="P12" s="11">
        <v>1843041104.3099999</v>
      </c>
      <c r="Q12" s="11">
        <v>681361816.30999994</v>
      </c>
      <c r="R12" s="11">
        <v>607644816.30999994</v>
      </c>
      <c r="S12" s="12">
        <f t="shared" si="0"/>
        <v>4249571469.6900001</v>
      </c>
      <c r="T12" s="13">
        <f t="shared" si="1"/>
        <v>0.30250423474735783</v>
      </c>
      <c r="U12" s="13">
        <f t="shared" si="2"/>
        <v>0.11183409547780643</v>
      </c>
      <c r="V12" s="13">
        <f t="shared" si="3"/>
        <v>9.9734688350790898E-2</v>
      </c>
      <c r="W12" s="3"/>
      <c r="X12" s="2"/>
      <c r="Y12" s="2"/>
      <c r="Z12" s="2"/>
      <c r="AA12" s="2"/>
      <c r="AB12" s="2"/>
    </row>
    <row r="13" spans="1:28" ht="58.5" customHeight="1" thickTop="1" thickBot="1" x14ac:dyDescent="0.3">
      <c r="A13" s="9" t="s">
        <v>24</v>
      </c>
      <c r="B13" s="9" t="s">
        <v>30</v>
      </c>
      <c r="C13" s="9" t="s">
        <v>26</v>
      </c>
      <c r="D13" s="9" t="s">
        <v>39</v>
      </c>
      <c r="E13" s="9"/>
      <c r="F13" s="9" t="s">
        <v>19</v>
      </c>
      <c r="G13" s="9" t="s">
        <v>20</v>
      </c>
      <c r="H13" s="9" t="s">
        <v>21</v>
      </c>
      <c r="I13" s="10" t="s">
        <v>40</v>
      </c>
      <c r="J13" s="11">
        <v>19000000000</v>
      </c>
      <c r="K13" s="11">
        <v>0</v>
      </c>
      <c r="L13" s="11">
        <v>0</v>
      </c>
      <c r="M13" s="11">
        <v>19000000000</v>
      </c>
      <c r="N13" s="11">
        <v>18688653544.400002</v>
      </c>
      <c r="O13" s="11">
        <v>311346455.60000002</v>
      </c>
      <c r="P13" s="11">
        <v>707252459.60000002</v>
      </c>
      <c r="Q13" s="11">
        <v>267749388.59999999</v>
      </c>
      <c r="R13" s="11">
        <v>246331388.59999999</v>
      </c>
      <c r="S13" s="12">
        <f t="shared" si="0"/>
        <v>18292747540.400002</v>
      </c>
      <c r="T13" s="13">
        <f t="shared" si="1"/>
        <v>3.7223813663157898E-2</v>
      </c>
      <c r="U13" s="13">
        <f t="shared" si="2"/>
        <v>1.4092073084210526E-2</v>
      </c>
      <c r="V13" s="13">
        <f t="shared" si="3"/>
        <v>1.2964809926315789E-2</v>
      </c>
      <c r="W13" s="3"/>
      <c r="X13" s="2"/>
      <c r="Y13" s="2"/>
      <c r="Z13" s="2"/>
      <c r="AA13" s="2"/>
      <c r="AB13" s="2"/>
    </row>
    <row r="14" spans="1:28" ht="57" customHeight="1" thickTop="1" thickBot="1" x14ac:dyDescent="0.3">
      <c r="A14" s="9" t="s">
        <v>24</v>
      </c>
      <c r="B14" s="9" t="s">
        <v>30</v>
      </c>
      <c r="C14" s="9" t="s">
        <v>26</v>
      </c>
      <c r="D14" s="9" t="s">
        <v>43</v>
      </c>
      <c r="E14" s="9"/>
      <c r="F14" s="9" t="s">
        <v>19</v>
      </c>
      <c r="G14" s="9" t="s">
        <v>20</v>
      </c>
      <c r="H14" s="9" t="s">
        <v>21</v>
      </c>
      <c r="I14" s="10" t="s">
        <v>44</v>
      </c>
      <c r="J14" s="11">
        <v>1000000000</v>
      </c>
      <c r="K14" s="11">
        <v>0</v>
      </c>
      <c r="L14" s="11">
        <v>0</v>
      </c>
      <c r="M14" s="11">
        <v>1000000000</v>
      </c>
      <c r="N14" s="11">
        <v>846953940</v>
      </c>
      <c r="O14" s="11">
        <v>153046060</v>
      </c>
      <c r="P14" s="11">
        <v>846953940</v>
      </c>
      <c r="Q14" s="11">
        <v>846953940</v>
      </c>
      <c r="R14" s="11">
        <v>846953940</v>
      </c>
      <c r="S14" s="12">
        <f t="shared" si="0"/>
        <v>153046060</v>
      </c>
      <c r="T14" s="13">
        <f t="shared" si="1"/>
        <v>0.84695394000000002</v>
      </c>
      <c r="U14" s="13">
        <f t="shared" si="2"/>
        <v>0.84695394000000002</v>
      </c>
      <c r="V14" s="13">
        <f t="shared" si="3"/>
        <v>0.84695394000000002</v>
      </c>
      <c r="W14" s="3"/>
      <c r="X14" s="2"/>
      <c r="Y14" s="2"/>
      <c r="Z14" s="2"/>
      <c r="AA14" s="2"/>
      <c r="AB14" s="2"/>
    </row>
    <row r="15" spans="1:28" ht="91.5" thickTop="1" thickBot="1" x14ac:dyDescent="0.3">
      <c r="A15" s="9" t="s">
        <v>24</v>
      </c>
      <c r="B15" s="9" t="s">
        <v>30</v>
      </c>
      <c r="C15" s="9" t="s">
        <v>26</v>
      </c>
      <c r="D15" s="9" t="s">
        <v>45</v>
      </c>
      <c r="E15" s="9"/>
      <c r="F15" s="9" t="s">
        <v>19</v>
      </c>
      <c r="G15" s="9" t="s">
        <v>20</v>
      </c>
      <c r="H15" s="9" t="s">
        <v>21</v>
      </c>
      <c r="I15" s="10" t="s">
        <v>46</v>
      </c>
      <c r="J15" s="11">
        <v>4000000000</v>
      </c>
      <c r="K15" s="11">
        <v>0</v>
      </c>
      <c r="L15" s="11">
        <v>0</v>
      </c>
      <c r="M15" s="11">
        <v>4000000000</v>
      </c>
      <c r="N15" s="11">
        <v>1607020441.75</v>
      </c>
      <c r="O15" s="11">
        <v>2392979558.25</v>
      </c>
      <c r="P15" s="11">
        <v>596247641.75</v>
      </c>
      <c r="Q15" s="11">
        <v>198235207.72999999</v>
      </c>
      <c r="R15" s="11">
        <v>171382207.72999999</v>
      </c>
      <c r="S15" s="12">
        <f t="shared" si="0"/>
        <v>3403752358.25</v>
      </c>
      <c r="T15" s="13">
        <f t="shared" si="1"/>
        <v>0.1490619104375</v>
      </c>
      <c r="U15" s="13">
        <f t="shared" si="2"/>
        <v>4.95588019325E-2</v>
      </c>
      <c r="V15" s="13">
        <f t="shared" si="3"/>
        <v>4.2845551932499996E-2</v>
      </c>
      <c r="W15" s="3"/>
      <c r="X15" s="2"/>
      <c r="Y15" s="2"/>
      <c r="Z15" s="2"/>
      <c r="AA15" s="2"/>
      <c r="AB15" s="2"/>
    </row>
    <row r="16" spans="1:28" ht="45" customHeight="1" thickTop="1" thickBot="1" x14ac:dyDescent="0.3">
      <c r="A16" s="9" t="s">
        <v>24</v>
      </c>
      <c r="B16" s="9" t="s">
        <v>30</v>
      </c>
      <c r="C16" s="9" t="s">
        <v>26</v>
      </c>
      <c r="D16" s="9" t="s">
        <v>47</v>
      </c>
      <c r="E16" s="9"/>
      <c r="F16" s="9" t="s">
        <v>19</v>
      </c>
      <c r="G16" s="9" t="s">
        <v>20</v>
      </c>
      <c r="H16" s="9" t="s">
        <v>21</v>
      </c>
      <c r="I16" s="10" t="s">
        <v>48</v>
      </c>
      <c r="J16" s="11">
        <v>2900000000</v>
      </c>
      <c r="K16" s="11">
        <v>0</v>
      </c>
      <c r="L16" s="11">
        <v>0</v>
      </c>
      <c r="M16" s="11">
        <v>2900000000</v>
      </c>
      <c r="N16" s="11">
        <v>475159544.30000001</v>
      </c>
      <c r="O16" s="11">
        <v>2424840455.6999998</v>
      </c>
      <c r="P16" s="11">
        <v>436501984.30000001</v>
      </c>
      <c r="Q16" s="11">
        <v>149433902.30000001</v>
      </c>
      <c r="R16" s="11">
        <v>132938902.3</v>
      </c>
      <c r="S16" s="12">
        <f t="shared" si="0"/>
        <v>2463498015.6999998</v>
      </c>
      <c r="T16" s="13">
        <f t="shared" si="1"/>
        <v>0.15051792562068966</v>
      </c>
      <c r="U16" s="13">
        <f t="shared" si="2"/>
        <v>5.1528931827586208E-2</v>
      </c>
      <c r="V16" s="13">
        <f t="shared" si="3"/>
        <v>4.5841000793103444E-2</v>
      </c>
      <c r="W16" s="3"/>
      <c r="X16" s="2"/>
      <c r="Y16" s="2"/>
      <c r="Z16" s="2"/>
      <c r="AA16" s="2"/>
      <c r="AB16" s="2"/>
    </row>
    <row r="17" spans="1:28" ht="54" customHeight="1" thickTop="1" thickBot="1" x14ac:dyDescent="0.3">
      <c r="A17" s="9" t="s">
        <v>24</v>
      </c>
      <c r="B17" s="9" t="s">
        <v>30</v>
      </c>
      <c r="C17" s="9" t="s">
        <v>26</v>
      </c>
      <c r="D17" s="9" t="s">
        <v>49</v>
      </c>
      <c r="E17" s="9"/>
      <c r="F17" s="9" t="s">
        <v>19</v>
      </c>
      <c r="G17" s="9" t="s">
        <v>20</v>
      </c>
      <c r="H17" s="9" t="s">
        <v>21</v>
      </c>
      <c r="I17" s="10" t="s">
        <v>50</v>
      </c>
      <c r="J17" s="11">
        <v>6000000000</v>
      </c>
      <c r="K17" s="11">
        <v>0</v>
      </c>
      <c r="L17" s="11">
        <v>0</v>
      </c>
      <c r="M17" s="11">
        <v>6000000000</v>
      </c>
      <c r="N17" s="11">
        <v>237728000</v>
      </c>
      <c r="O17" s="11">
        <v>5762272000</v>
      </c>
      <c r="P17" s="11">
        <v>225964000</v>
      </c>
      <c r="Q17" s="11">
        <v>50660100</v>
      </c>
      <c r="R17" s="11">
        <v>50660100</v>
      </c>
      <c r="S17" s="12">
        <f t="shared" si="0"/>
        <v>5774036000</v>
      </c>
      <c r="T17" s="13">
        <f t="shared" si="1"/>
        <v>3.7660666666666669E-2</v>
      </c>
      <c r="U17" s="13">
        <f t="shared" si="2"/>
        <v>8.4433500000000005E-3</v>
      </c>
      <c r="V17" s="13">
        <f t="shared" si="3"/>
        <v>8.4433500000000005E-3</v>
      </c>
      <c r="W17" s="3"/>
      <c r="X17" s="2"/>
      <c r="Y17" s="2"/>
      <c r="Z17" s="2"/>
      <c r="AA17" s="2"/>
      <c r="AB17" s="2"/>
    </row>
    <row r="18" spans="1:28" ht="45.75" customHeight="1" thickTop="1" thickBot="1" x14ac:dyDescent="0.3">
      <c r="A18" s="9" t="s">
        <v>24</v>
      </c>
      <c r="B18" s="9" t="s">
        <v>51</v>
      </c>
      <c r="C18" s="9" t="s">
        <v>26</v>
      </c>
      <c r="D18" s="9" t="s">
        <v>52</v>
      </c>
      <c r="E18" s="9"/>
      <c r="F18" s="9" t="s">
        <v>19</v>
      </c>
      <c r="G18" s="9" t="s">
        <v>20</v>
      </c>
      <c r="H18" s="9" t="s">
        <v>21</v>
      </c>
      <c r="I18" s="10" t="s">
        <v>53</v>
      </c>
      <c r="J18" s="11">
        <v>170000000</v>
      </c>
      <c r="K18" s="11">
        <v>0</v>
      </c>
      <c r="L18" s="11">
        <v>0</v>
      </c>
      <c r="M18" s="11">
        <v>170000000</v>
      </c>
      <c r="N18" s="11">
        <v>105700000</v>
      </c>
      <c r="O18" s="11">
        <v>64300000</v>
      </c>
      <c r="P18" s="11">
        <v>105700000</v>
      </c>
      <c r="Q18" s="11">
        <v>35904500</v>
      </c>
      <c r="R18" s="11">
        <v>35904500</v>
      </c>
      <c r="S18" s="12">
        <f t="shared" si="0"/>
        <v>64300000</v>
      </c>
      <c r="T18" s="13">
        <f t="shared" si="1"/>
        <v>0.62176470588235289</v>
      </c>
      <c r="U18" s="13">
        <f t="shared" si="2"/>
        <v>0.21120294117647059</v>
      </c>
      <c r="V18" s="13">
        <f t="shared" si="3"/>
        <v>0.21120294117647059</v>
      </c>
      <c r="W18" s="3"/>
      <c r="X18" s="2"/>
      <c r="Y18" s="2"/>
      <c r="Z18" s="2"/>
      <c r="AA18" s="2"/>
      <c r="AB18" s="2"/>
    </row>
    <row r="19" spans="1:28" ht="102.75" thickTop="1" thickBot="1" x14ac:dyDescent="0.3">
      <c r="A19" s="9" t="s">
        <v>24</v>
      </c>
      <c r="B19" s="9" t="s">
        <v>51</v>
      </c>
      <c r="C19" s="9" t="s">
        <v>26</v>
      </c>
      <c r="D19" s="9" t="s">
        <v>54</v>
      </c>
      <c r="E19" s="9"/>
      <c r="F19" s="9" t="s">
        <v>19</v>
      </c>
      <c r="G19" s="9" t="s">
        <v>20</v>
      </c>
      <c r="H19" s="9" t="s">
        <v>21</v>
      </c>
      <c r="I19" s="10" t="s">
        <v>55</v>
      </c>
      <c r="J19" s="11">
        <v>300000000</v>
      </c>
      <c r="K19" s="11">
        <v>0</v>
      </c>
      <c r="L19" s="11">
        <v>0</v>
      </c>
      <c r="M19" s="11">
        <v>300000000</v>
      </c>
      <c r="N19" s="11">
        <v>89108000</v>
      </c>
      <c r="O19" s="11">
        <v>210892000</v>
      </c>
      <c r="P19" s="11">
        <v>89108000</v>
      </c>
      <c r="Q19" s="11">
        <v>29353000</v>
      </c>
      <c r="R19" s="11">
        <v>29353000</v>
      </c>
      <c r="S19" s="12">
        <f t="shared" si="0"/>
        <v>210892000</v>
      </c>
      <c r="T19" s="13">
        <f t="shared" si="1"/>
        <v>0.29702666666666666</v>
      </c>
      <c r="U19" s="13">
        <f t="shared" si="2"/>
        <v>9.7843333333333338E-2</v>
      </c>
      <c r="V19" s="13">
        <f t="shared" si="3"/>
        <v>9.7843333333333338E-2</v>
      </c>
      <c r="W19" s="3"/>
      <c r="X19" s="2"/>
      <c r="Y19" s="2"/>
      <c r="Z19" s="2"/>
      <c r="AA19" s="2"/>
      <c r="AB19" s="2"/>
    </row>
    <row r="20" spans="1:28" ht="69" thickTop="1" thickBot="1" x14ac:dyDescent="0.3">
      <c r="A20" s="9" t="s">
        <v>24</v>
      </c>
      <c r="B20" s="9" t="s">
        <v>51</v>
      </c>
      <c r="C20" s="9" t="s">
        <v>26</v>
      </c>
      <c r="D20" s="9" t="s">
        <v>56</v>
      </c>
      <c r="E20" s="9"/>
      <c r="F20" s="9" t="s">
        <v>19</v>
      </c>
      <c r="G20" s="9" t="s">
        <v>20</v>
      </c>
      <c r="H20" s="9" t="s">
        <v>21</v>
      </c>
      <c r="I20" s="10" t="s">
        <v>57</v>
      </c>
      <c r="J20" s="11">
        <v>150000000</v>
      </c>
      <c r="K20" s="11">
        <v>0</v>
      </c>
      <c r="L20" s="11">
        <v>0</v>
      </c>
      <c r="M20" s="11">
        <v>150000000</v>
      </c>
      <c r="N20" s="11">
        <v>94814998</v>
      </c>
      <c r="O20" s="11">
        <v>55185002</v>
      </c>
      <c r="P20" s="11">
        <v>93854752</v>
      </c>
      <c r="Q20" s="11">
        <v>21612967</v>
      </c>
      <c r="R20" s="11">
        <v>21612967</v>
      </c>
      <c r="S20" s="12">
        <f t="shared" si="0"/>
        <v>56145248</v>
      </c>
      <c r="T20" s="13">
        <f t="shared" si="1"/>
        <v>0.62569834666666668</v>
      </c>
      <c r="U20" s="13">
        <f t="shared" si="2"/>
        <v>0.14408644666666667</v>
      </c>
      <c r="V20" s="13">
        <f t="shared" si="3"/>
        <v>0.14408644666666667</v>
      </c>
      <c r="W20" s="3"/>
      <c r="X20" s="2"/>
      <c r="Y20" s="2"/>
      <c r="Z20" s="2"/>
      <c r="AA20" s="2"/>
      <c r="AB20" s="2"/>
    </row>
    <row r="21" spans="1:28" ht="30" customHeight="1" thickTop="1" thickBot="1" x14ac:dyDescent="0.3">
      <c r="A21" s="18" t="s">
        <v>24</v>
      </c>
      <c r="B21" s="18"/>
      <c r="C21" s="18"/>
      <c r="D21" s="18"/>
      <c r="E21" s="18"/>
      <c r="F21" s="18"/>
      <c r="G21" s="18"/>
      <c r="H21" s="18"/>
      <c r="I21" s="19" t="s">
        <v>71</v>
      </c>
      <c r="J21" s="23">
        <f>SUM(J10:J20)</f>
        <v>70811219553</v>
      </c>
      <c r="K21" s="23">
        <f t="shared" ref="K21:R21" si="5">SUM(K10:K20)</f>
        <v>0</v>
      </c>
      <c r="L21" s="23">
        <f t="shared" si="5"/>
        <v>0</v>
      </c>
      <c r="M21" s="23">
        <f t="shared" si="5"/>
        <v>70811219553</v>
      </c>
      <c r="N21" s="23">
        <f t="shared" si="5"/>
        <v>54101915338.830002</v>
      </c>
      <c r="O21" s="23">
        <f t="shared" si="5"/>
        <v>16709304214.17</v>
      </c>
      <c r="P21" s="23">
        <f t="shared" si="5"/>
        <v>10033676454.18</v>
      </c>
      <c r="Q21" s="23">
        <f t="shared" si="5"/>
        <v>5140446592.1599989</v>
      </c>
      <c r="R21" s="23">
        <f t="shared" si="5"/>
        <v>4970188398.1599989</v>
      </c>
      <c r="S21" s="21">
        <f t="shared" si="0"/>
        <v>60777543098.82</v>
      </c>
      <c r="T21" s="22">
        <f t="shared" si="1"/>
        <v>0.14169613964451078</v>
      </c>
      <c r="U21" s="22">
        <f t="shared" si="2"/>
        <v>7.2593674061954744E-2</v>
      </c>
      <c r="V21" s="22">
        <f t="shared" si="3"/>
        <v>7.0189278330956686E-2</v>
      </c>
      <c r="W21" s="3"/>
      <c r="X21" s="2"/>
      <c r="Y21" s="2"/>
      <c r="Z21" s="2"/>
      <c r="AA21" s="2"/>
      <c r="AB21" s="2"/>
    </row>
    <row r="22" spans="1:28" ht="69" customHeight="1" thickTop="1" thickBot="1" x14ac:dyDescent="0.3">
      <c r="A22" s="9" t="s">
        <v>24</v>
      </c>
      <c r="B22" s="9" t="s">
        <v>58</v>
      </c>
      <c r="C22" s="9" t="s">
        <v>26</v>
      </c>
      <c r="D22" s="9" t="s">
        <v>52</v>
      </c>
      <c r="E22" s="9"/>
      <c r="F22" s="9" t="s">
        <v>19</v>
      </c>
      <c r="G22" s="9" t="s">
        <v>20</v>
      </c>
      <c r="H22" s="9" t="s">
        <v>21</v>
      </c>
      <c r="I22" s="10" t="s">
        <v>59</v>
      </c>
      <c r="J22" s="11">
        <v>2900000000</v>
      </c>
      <c r="K22" s="11">
        <v>0</v>
      </c>
      <c r="L22" s="11">
        <v>0</v>
      </c>
      <c r="M22" s="11">
        <v>2900000000</v>
      </c>
      <c r="N22" s="11">
        <v>2788199999</v>
      </c>
      <c r="O22" s="11">
        <v>111800001</v>
      </c>
      <c r="P22" s="11">
        <v>2012456560.4400001</v>
      </c>
      <c r="Q22" s="11">
        <v>1626911651.4400001</v>
      </c>
      <c r="R22" s="11">
        <v>1626911651.4400001</v>
      </c>
      <c r="S22" s="12">
        <f t="shared" si="0"/>
        <v>887543439.55999994</v>
      </c>
      <c r="T22" s="13">
        <f t="shared" si="1"/>
        <v>0.69395053808275864</v>
      </c>
      <c r="U22" s="13">
        <f t="shared" si="2"/>
        <v>0.56100401773793107</v>
      </c>
      <c r="V22" s="13">
        <f t="shared" si="3"/>
        <v>0.56100401773793107</v>
      </c>
      <c r="W22" s="3"/>
      <c r="X22" s="2"/>
      <c r="Y22" s="2"/>
      <c r="Z22" s="2"/>
      <c r="AA22" s="2"/>
      <c r="AB22" s="2"/>
    </row>
    <row r="23" spans="1:28" ht="60" customHeight="1" thickTop="1" thickBot="1" x14ac:dyDescent="0.3">
      <c r="A23" s="9" t="s">
        <v>24</v>
      </c>
      <c r="B23" s="9" t="s">
        <v>58</v>
      </c>
      <c r="C23" s="9" t="s">
        <v>26</v>
      </c>
      <c r="D23" s="9" t="s">
        <v>54</v>
      </c>
      <c r="E23" s="9"/>
      <c r="F23" s="9" t="s">
        <v>19</v>
      </c>
      <c r="G23" s="9" t="s">
        <v>20</v>
      </c>
      <c r="H23" s="9" t="s">
        <v>21</v>
      </c>
      <c r="I23" s="10" t="s">
        <v>60</v>
      </c>
      <c r="J23" s="11">
        <v>1900000000</v>
      </c>
      <c r="K23" s="11">
        <v>0</v>
      </c>
      <c r="L23" s="11">
        <v>0</v>
      </c>
      <c r="M23" s="11">
        <v>1900000000</v>
      </c>
      <c r="N23" s="11">
        <v>1672785435</v>
      </c>
      <c r="O23" s="11">
        <v>227214565</v>
      </c>
      <c r="P23" s="11">
        <v>925932674</v>
      </c>
      <c r="Q23" s="11">
        <v>274967346.67000002</v>
      </c>
      <c r="R23" s="11">
        <v>242601844.66999999</v>
      </c>
      <c r="S23" s="12">
        <f t="shared" si="0"/>
        <v>974067326</v>
      </c>
      <c r="T23" s="13">
        <f t="shared" si="1"/>
        <v>0.48733298631578947</v>
      </c>
      <c r="U23" s="13">
        <f t="shared" si="2"/>
        <v>0.14471965614210527</v>
      </c>
      <c r="V23" s="13">
        <f t="shared" si="3"/>
        <v>0.12768518140526314</v>
      </c>
      <c r="W23" s="3"/>
      <c r="X23" s="2"/>
      <c r="Y23" s="2"/>
      <c r="Z23" s="2"/>
      <c r="AA23" s="2"/>
      <c r="AB23" s="2"/>
    </row>
    <row r="24" spans="1:28" ht="30" customHeight="1" thickTop="1" thickBot="1" x14ac:dyDescent="0.3">
      <c r="A24" s="18" t="s">
        <v>24</v>
      </c>
      <c r="B24" s="18"/>
      <c r="C24" s="18"/>
      <c r="D24" s="18"/>
      <c r="E24" s="18"/>
      <c r="F24" s="18"/>
      <c r="G24" s="18"/>
      <c r="H24" s="18"/>
      <c r="I24" s="19" t="s">
        <v>72</v>
      </c>
      <c r="J24" s="23">
        <f>+J22+J23</f>
        <v>4800000000</v>
      </c>
      <c r="K24" s="23">
        <f t="shared" ref="K24:R24" si="6">+K22+K23</f>
        <v>0</v>
      </c>
      <c r="L24" s="23">
        <f t="shared" si="6"/>
        <v>0</v>
      </c>
      <c r="M24" s="23">
        <f t="shared" si="6"/>
        <v>4800000000</v>
      </c>
      <c r="N24" s="23">
        <f t="shared" si="6"/>
        <v>4460985434</v>
      </c>
      <c r="O24" s="23">
        <f t="shared" si="6"/>
        <v>339014566</v>
      </c>
      <c r="P24" s="23">
        <f t="shared" si="6"/>
        <v>2938389234.4400001</v>
      </c>
      <c r="Q24" s="23">
        <f t="shared" si="6"/>
        <v>1901878998.1100001</v>
      </c>
      <c r="R24" s="23">
        <f t="shared" si="6"/>
        <v>1869513496.1100001</v>
      </c>
      <c r="S24" s="21">
        <f t="shared" si="0"/>
        <v>1861610765.5599999</v>
      </c>
      <c r="T24" s="22">
        <f t="shared" si="1"/>
        <v>0.61216442384166669</v>
      </c>
      <c r="U24" s="22">
        <f t="shared" si="2"/>
        <v>0.39622479127291671</v>
      </c>
      <c r="V24" s="22">
        <f t="shared" si="3"/>
        <v>0.38948197835625004</v>
      </c>
      <c r="W24" s="3"/>
      <c r="X24" s="2"/>
      <c r="Y24" s="2"/>
      <c r="Z24" s="2"/>
      <c r="AA24" s="2"/>
      <c r="AB24" s="2"/>
    </row>
    <row r="25" spans="1:28" ht="54.95" customHeight="1" thickTop="1" thickBot="1" x14ac:dyDescent="0.3">
      <c r="A25" s="9" t="s">
        <v>24</v>
      </c>
      <c r="B25" s="9" t="s">
        <v>30</v>
      </c>
      <c r="C25" s="9" t="s">
        <v>26</v>
      </c>
      <c r="D25" s="9" t="s">
        <v>31</v>
      </c>
      <c r="E25" s="9"/>
      <c r="F25" s="9" t="s">
        <v>19</v>
      </c>
      <c r="G25" s="9" t="s">
        <v>20</v>
      </c>
      <c r="H25" s="9" t="s">
        <v>21</v>
      </c>
      <c r="I25" s="10" t="s">
        <v>32</v>
      </c>
      <c r="J25" s="11">
        <v>3800000000</v>
      </c>
      <c r="K25" s="11">
        <v>0</v>
      </c>
      <c r="L25" s="11">
        <v>0</v>
      </c>
      <c r="M25" s="11">
        <v>3800000000</v>
      </c>
      <c r="N25" s="11">
        <v>2589080388.4099998</v>
      </c>
      <c r="O25" s="11">
        <v>1210919611.5899999</v>
      </c>
      <c r="P25" s="11">
        <v>2367375386.8200002</v>
      </c>
      <c r="Q25" s="11">
        <v>603621483.14999998</v>
      </c>
      <c r="R25" s="11">
        <v>587521483.14999998</v>
      </c>
      <c r="S25" s="12">
        <f t="shared" si="0"/>
        <v>1432624613.1799998</v>
      </c>
      <c r="T25" s="13">
        <f t="shared" si="1"/>
        <v>0.62299352284736842</v>
      </c>
      <c r="U25" s="13">
        <f t="shared" si="2"/>
        <v>0.1588477587236842</v>
      </c>
      <c r="V25" s="13">
        <f t="shared" si="3"/>
        <v>0.15461091661842105</v>
      </c>
      <c r="W25" s="3"/>
      <c r="X25" s="2"/>
      <c r="Y25" s="2"/>
      <c r="Z25" s="2"/>
      <c r="AA25" s="2"/>
      <c r="AB25" s="2"/>
    </row>
    <row r="26" spans="1:28" ht="54.95" customHeight="1" thickTop="1" thickBot="1" x14ac:dyDescent="0.3">
      <c r="A26" s="9" t="s">
        <v>24</v>
      </c>
      <c r="B26" s="9" t="s">
        <v>30</v>
      </c>
      <c r="C26" s="9" t="s">
        <v>26</v>
      </c>
      <c r="D26" s="9" t="s">
        <v>41</v>
      </c>
      <c r="E26" s="9"/>
      <c r="F26" s="9" t="s">
        <v>19</v>
      </c>
      <c r="G26" s="9" t="s">
        <v>20</v>
      </c>
      <c r="H26" s="9" t="s">
        <v>21</v>
      </c>
      <c r="I26" s="10" t="s">
        <v>42</v>
      </c>
      <c r="J26" s="11">
        <v>138789700000</v>
      </c>
      <c r="K26" s="11">
        <v>0</v>
      </c>
      <c r="L26" s="11">
        <v>0</v>
      </c>
      <c r="M26" s="11">
        <v>138789700000</v>
      </c>
      <c r="N26" s="11">
        <v>138789700000</v>
      </c>
      <c r="O26" s="11">
        <v>0</v>
      </c>
      <c r="P26" s="11">
        <v>138789700000</v>
      </c>
      <c r="Q26" s="11">
        <v>3718918291</v>
      </c>
      <c r="R26" s="11">
        <v>3718918291</v>
      </c>
      <c r="S26" s="12">
        <f t="shared" si="0"/>
        <v>0</v>
      </c>
      <c r="T26" s="13">
        <f t="shared" si="1"/>
        <v>1</v>
      </c>
      <c r="U26" s="13">
        <f t="shared" si="2"/>
        <v>2.6795347860828288E-2</v>
      </c>
      <c r="V26" s="13">
        <f t="shared" si="3"/>
        <v>2.6795347860828288E-2</v>
      </c>
      <c r="W26" s="3"/>
      <c r="X26" s="2"/>
      <c r="Y26" s="2"/>
      <c r="Z26" s="2"/>
      <c r="AA26" s="2"/>
      <c r="AB26" s="2"/>
    </row>
    <row r="27" spans="1:28" ht="54.95" customHeight="1" thickTop="1" thickBot="1" x14ac:dyDescent="0.3">
      <c r="A27" s="9" t="s">
        <v>24</v>
      </c>
      <c r="B27" s="9" t="s">
        <v>30</v>
      </c>
      <c r="C27" s="9" t="s">
        <v>26</v>
      </c>
      <c r="D27" s="9" t="s">
        <v>41</v>
      </c>
      <c r="E27" s="9"/>
      <c r="F27" s="9" t="s">
        <v>19</v>
      </c>
      <c r="G27" s="9" t="s">
        <v>22</v>
      </c>
      <c r="H27" s="9" t="s">
        <v>21</v>
      </c>
      <c r="I27" s="10" t="s">
        <v>42</v>
      </c>
      <c r="J27" s="11">
        <v>55997510980</v>
      </c>
      <c r="K27" s="11">
        <v>0</v>
      </c>
      <c r="L27" s="11">
        <v>0</v>
      </c>
      <c r="M27" s="11">
        <v>55997510980</v>
      </c>
      <c r="N27" s="11">
        <v>55997510980</v>
      </c>
      <c r="O27" s="11">
        <v>0</v>
      </c>
      <c r="P27" s="11">
        <v>55997510980</v>
      </c>
      <c r="Q27" s="11">
        <v>0</v>
      </c>
      <c r="R27" s="11">
        <v>0</v>
      </c>
      <c r="S27" s="12">
        <f t="shared" si="0"/>
        <v>0</v>
      </c>
      <c r="T27" s="13">
        <f t="shared" si="1"/>
        <v>1</v>
      </c>
      <c r="U27" s="13">
        <f t="shared" si="2"/>
        <v>0</v>
      </c>
      <c r="V27" s="13">
        <f t="shared" si="3"/>
        <v>0</v>
      </c>
      <c r="W27" s="3"/>
      <c r="X27" s="2"/>
      <c r="Y27" s="2"/>
      <c r="Z27" s="2"/>
      <c r="AA27" s="2"/>
      <c r="AB27" s="2"/>
    </row>
    <row r="28" spans="1:28" ht="30" customHeight="1" thickTop="1" thickBot="1" x14ac:dyDescent="0.3">
      <c r="A28" s="18" t="s">
        <v>24</v>
      </c>
      <c r="B28" s="18"/>
      <c r="C28" s="18"/>
      <c r="D28" s="18"/>
      <c r="E28" s="18"/>
      <c r="F28" s="18"/>
      <c r="G28" s="18"/>
      <c r="H28" s="18"/>
      <c r="I28" s="19" t="s">
        <v>73</v>
      </c>
      <c r="J28" s="23">
        <f>+J25+J26+J27</f>
        <v>198587210980</v>
      </c>
      <c r="K28" s="23">
        <f t="shared" ref="K28:R28" si="7">+K25+K26+K27</f>
        <v>0</v>
      </c>
      <c r="L28" s="23">
        <f t="shared" si="7"/>
        <v>0</v>
      </c>
      <c r="M28" s="23">
        <f t="shared" si="7"/>
        <v>198587210980</v>
      </c>
      <c r="N28" s="23">
        <f t="shared" si="7"/>
        <v>197376291368.41</v>
      </c>
      <c r="O28" s="23">
        <f t="shared" si="7"/>
        <v>1210919611.5899999</v>
      </c>
      <c r="P28" s="23">
        <f t="shared" si="7"/>
        <v>197154586366.82001</v>
      </c>
      <c r="Q28" s="23">
        <f t="shared" si="7"/>
        <v>4322539774.1499996</v>
      </c>
      <c r="R28" s="23">
        <f t="shared" si="7"/>
        <v>4306439774.1499996</v>
      </c>
      <c r="S28" s="21">
        <f t="shared" si="0"/>
        <v>1432624613.1799927</v>
      </c>
      <c r="T28" s="22">
        <f t="shared" si="1"/>
        <v>0.99278591704818153</v>
      </c>
      <c r="U28" s="22">
        <f t="shared" si="2"/>
        <v>2.1766455920393227E-2</v>
      </c>
      <c r="V28" s="22">
        <f t="shared" si="3"/>
        <v>2.1685383227340392E-2</v>
      </c>
      <c r="W28" s="3"/>
      <c r="X28" s="2"/>
      <c r="Y28" s="2"/>
      <c r="Z28" s="2"/>
      <c r="AA28" s="2"/>
      <c r="AB28" s="2"/>
    </row>
    <row r="29" spans="1:28" ht="30" customHeight="1" thickTop="1" thickBot="1" x14ac:dyDescent="0.3">
      <c r="A29" s="18" t="s">
        <v>24</v>
      </c>
      <c r="B29" s="18"/>
      <c r="C29" s="18"/>
      <c r="D29" s="18"/>
      <c r="E29" s="18"/>
      <c r="F29" s="18"/>
      <c r="G29" s="18"/>
      <c r="H29" s="18"/>
      <c r="I29" s="19" t="s">
        <v>62</v>
      </c>
      <c r="J29" s="23">
        <f>+J9+J21+J24+J28</f>
        <v>310330230533</v>
      </c>
      <c r="K29" s="23">
        <f t="shared" ref="K29:S29" si="8">+K9+K21+K24+K28</f>
        <v>0</v>
      </c>
      <c r="L29" s="23">
        <f t="shared" si="8"/>
        <v>0</v>
      </c>
      <c r="M29" s="23">
        <f t="shared" si="8"/>
        <v>310330230533</v>
      </c>
      <c r="N29" s="23">
        <f t="shared" si="8"/>
        <v>288234794271.54999</v>
      </c>
      <c r="O29" s="23">
        <f t="shared" si="8"/>
        <v>22095436261.450001</v>
      </c>
      <c r="P29" s="23">
        <f t="shared" si="8"/>
        <v>218625799510.01001</v>
      </c>
      <c r="Q29" s="23">
        <f t="shared" si="8"/>
        <v>13803971811.699999</v>
      </c>
      <c r="R29" s="23">
        <f t="shared" si="8"/>
        <v>13428797697.419998</v>
      </c>
      <c r="S29" s="23">
        <f t="shared" si="8"/>
        <v>91704431022.98999</v>
      </c>
      <c r="T29" s="22">
        <f t="shared" si="1"/>
        <v>0.70449404537390603</v>
      </c>
      <c r="U29" s="22">
        <f t="shared" si="2"/>
        <v>4.4481556914359677E-2</v>
      </c>
      <c r="V29" s="22">
        <f t="shared" si="3"/>
        <v>4.327260568316435E-2</v>
      </c>
      <c r="W29" s="3"/>
      <c r="X29" s="2"/>
      <c r="Y29" s="2"/>
      <c r="Z29" s="2"/>
      <c r="AA29" s="2"/>
      <c r="AB29" s="2"/>
    </row>
    <row r="30" spans="1:28" ht="15" customHeight="1" thickTop="1" x14ac:dyDescent="0.25">
      <c r="A30" s="5" t="s">
        <v>66</v>
      </c>
      <c r="B30" s="5"/>
      <c r="C30" s="5"/>
      <c r="D30" s="5"/>
      <c r="E30" s="5"/>
      <c r="F30" s="5"/>
      <c r="G30" s="5"/>
      <c r="H30" s="5"/>
      <c r="I30" s="5"/>
      <c r="J30" s="5"/>
      <c r="K30" s="4"/>
      <c r="L30" s="5"/>
      <c r="M30" s="5"/>
      <c r="N30" s="4"/>
      <c r="O30" s="4"/>
      <c r="P30" s="4"/>
      <c r="Q30" s="17"/>
      <c r="R30" s="17"/>
      <c r="S30" s="14"/>
      <c r="T30" s="15"/>
      <c r="U30" s="15"/>
      <c r="V30" s="15"/>
      <c r="W30" s="3"/>
      <c r="X30" s="2"/>
      <c r="Y30" s="2"/>
      <c r="Z30" s="2"/>
      <c r="AA30" s="2"/>
      <c r="AB30" s="2"/>
    </row>
    <row r="31" spans="1:28" ht="15" customHeight="1" x14ac:dyDescent="0.25">
      <c r="A31" s="5" t="s">
        <v>68</v>
      </c>
      <c r="B31" s="5"/>
      <c r="C31" s="5"/>
      <c r="D31" s="5"/>
      <c r="E31" s="5"/>
      <c r="F31" s="5"/>
      <c r="G31" s="5"/>
      <c r="H31" s="5"/>
      <c r="I31" s="5"/>
      <c r="J31" s="5"/>
      <c r="K31" s="4"/>
      <c r="L31" s="5"/>
      <c r="M31" s="5"/>
      <c r="N31" s="4"/>
      <c r="O31" s="4"/>
      <c r="P31" s="4"/>
      <c r="Q31" s="17"/>
      <c r="R31" s="17"/>
      <c r="S31" s="14"/>
      <c r="T31" s="15"/>
      <c r="U31" s="15"/>
      <c r="V31" s="15"/>
      <c r="W31" s="2"/>
      <c r="X31" s="2"/>
      <c r="Y31" s="2"/>
      <c r="Z31" s="2"/>
      <c r="AA31" s="2"/>
      <c r="AB31" s="2"/>
    </row>
    <row r="32" spans="1:28" x14ac:dyDescent="0.25">
      <c r="A32" s="5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4"/>
      <c r="L32" s="5"/>
      <c r="M32" s="5"/>
      <c r="N32" s="4"/>
      <c r="O32" s="4"/>
      <c r="P32" s="4"/>
      <c r="Q32" s="17"/>
      <c r="R32" s="17"/>
      <c r="S32" s="14"/>
      <c r="T32" s="15"/>
      <c r="U32" s="15"/>
      <c r="V32" s="15"/>
      <c r="W32" s="2"/>
      <c r="X32" s="2"/>
      <c r="Y32" s="2"/>
      <c r="Z32" s="2"/>
      <c r="AA32" s="2"/>
      <c r="AB32" s="2"/>
    </row>
    <row r="33" spans="1:28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2"/>
    </row>
    <row r="34" spans="1:28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2"/>
      <c r="X34" s="2"/>
      <c r="Y34" s="2"/>
      <c r="Z34" s="2"/>
      <c r="AA34" s="2"/>
      <c r="AB34" s="2"/>
    </row>
    <row r="35" spans="1:28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2"/>
      <c r="X35" s="2"/>
      <c r="Y35" s="2"/>
      <c r="Z35" s="2"/>
      <c r="AA35" s="2"/>
      <c r="AB35" s="2"/>
    </row>
    <row r="36" spans="1:28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2"/>
    </row>
    <row r="37" spans="1:28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Z37" s="2"/>
      <c r="AA37" s="2"/>
      <c r="AB37" s="2"/>
    </row>
    <row r="38" spans="1:28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Z38" s="2"/>
      <c r="AA38" s="2"/>
      <c r="AB38" s="2"/>
    </row>
    <row r="39" spans="1:28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Z39" s="2"/>
      <c r="AA39" s="2"/>
      <c r="AB39" s="2"/>
    </row>
    <row r="40" spans="1:2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Z40" s="2"/>
      <c r="AA40" s="2"/>
      <c r="AB40" s="2"/>
    </row>
    <row r="41" spans="1:28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Z41" s="2"/>
      <c r="AA41" s="2"/>
      <c r="AB41" s="2"/>
    </row>
    <row r="42" spans="1:2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Z42" s="2"/>
      <c r="AA42" s="2"/>
      <c r="AB42" s="2"/>
    </row>
    <row r="43" spans="1:28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Z43" s="2"/>
      <c r="AA43" s="2"/>
      <c r="AB43" s="2"/>
    </row>
    <row r="44" spans="1:28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Z44" s="2"/>
      <c r="AA44" s="2"/>
      <c r="AB44" s="2"/>
    </row>
    <row r="45" spans="1:28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B45" s="2"/>
    </row>
    <row r="46" spans="1:28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B46" s="2"/>
    </row>
    <row r="47" spans="1:28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AB47" s="2"/>
    </row>
    <row r="48" spans="1:2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B48" s="2"/>
    </row>
    <row r="49" spans="1:2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9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20.2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6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22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5.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5.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5.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5.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5.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5.1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5.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5.1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5.1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5.1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52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0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0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25.5" customHeight="1" x14ac:dyDescent="0.25"/>
  </sheetData>
  <mergeCells count="4">
    <mergeCell ref="A1:V1"/>
    <mergeCell ref="A2:V2"/>
    <mergeCell ref="A3:V3"/>
    <mergeCell ref="R4:V4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</vt:lpstr>
      <vt:lpstr>'INVERSION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2023-06-06T16:49:03Z</cp:lastPrinted>
  <dcterms:created xsi:type="dcterms:W3CDTF">2023-06-01T12:25:09Z</dcterms:created>
  <dcterms:modified xsi:type="dcterms:W3CDTF">2023-06-06T16:49:08Z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