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MAYO 31 DE 2023 PRESPTO\PDF\"/>
    </mc:Choice>
  </mc:AlternateContent>
  <bookViews>
    <workbookView xWindow="240" yWindow="120" windowWidth="18060" windowHeight="7050"/>
  </bookViews>
  <sheets>
    <sheet name="DIRECCION DE COMERCIO EXT" sheetId="1" r:id="rId1"/>
  </sheets>
  <definedNames>
    <definedName name="_xlnm.Print_Titles" localSheetId="0">'DIRECCION DE COMERCIO EXT'!$4:$4</definedName>
  </definedNames>
  <calcPr calcId="152511"/>
</workbook>
</file>

<file path=xl/calcChain.xml><?xml version="1.0" encoding="utf-8"?>
<calcChain xmlns="http://schemas.openxmlformats.org/spreadsheetml/2006/main">
  <c r="O19" i="1" l="1"/>
  <c r="X19" i="1" s="1"/>
  <c r="O17" i="1"/>
  <c r="X17" i="1" s="1"/>
  <c r="O15" i="1"/>
  <c r="X15" i="1" s="1"/>
  <c r="O13" i="1"/>
  <c r="X13" i="1" s="1"/>
  <c r="O11" i="1"/>
  <c r="U11" i="1" s="1"/>
  <c r="O10" i="1"/>
  <c r="U10" i="1" s="1"/>
  <c r="O9" i="1"/>
  <c r="U9" i="1" s="1"/>
  <c r="O8" i="1"/>
  <c r="U8" i="1" s="1"/>
  <c r="T18" i="1"/>
  <c r="S18" i="1"/>
  <c r="R18" i="1"/>
  <c r="Q18" i="1"/>
  <c r="P18" i="1"/>
  <c r="N18" i="1"/>
  <c r="M18" i="1"/>
  <c r="L18" i="1"/>
  <c r="K18" i="1"/>
  <c r="J18" i="1"/>
  <c r="T16" i="1"/>
  <c r="S16" i="1"/>
  <c r="R16" i="1"/>
  <c r="Q16" i="1"/>
  <c r="P16" i="1"/>
  <c r="N16" i="1"/>
  <c r="M16" i="1"/>
  <c r="L16" i="1"/>
  <c r="K16" i="1"/>
  <c r="J16" i="1"/>
  <c r="T14" i="1"/>
  <c r="S14" i="1"/>
  <c r="R14" i="1"/>
  <c r="Q14" i="1"/>
  <c r="P14" i="1"/>
  <c r="N14" i="1"/>
  <c r="M14" i="1"/>
  <c r="L14" i="1"/>
  <c r="K14" i="1"/>
  <c r="J14" i="1"/>
  <c r="T12" i="1"/>
  <c r="S12" i="1"/>
  <c r="R12" i="1"/>
  <c r="Q12" i="1"/>
  <c r="P12" i="1"/>
  <c r="N12" i="1"/>
  <c r="M12" i="1"/>
  <c r="L12" i="1"/>
  <c r="K12" i="1"/>
  <c r="J12" i="1"/>
  <c r="T7" i="1"/>
  <c r="S7" i="1"/>
  <c r="R7" i="1"/>
  <c r="Q7" i="1"/>
  <c r="P7" i="1"/>
  <c r="N7" i="1"/>
  <c r="M7" i="1"/>
  <c r="L7" i="1"/>
  <c r="K7" i="1"/>
  <c r="J7" i="1"/>
  <c r="V8" i="1" l="1"/>
  <c r="W8" i="1"/>
  <c r="O7" i="1"/>
  <c r="U7" i="1" s="1"/>
  <c r="V7" i="1"/>
  <c r="V13" i="1"/>
  <c r="U17" i="1"/>
  <c r="V10" i="1"/>
  <c r="U19" i="1"/>
  <c r="U13" i="1"/>
  <c r="V19" i="1"/>
  <c r="U15" i="1"/>
  <c r="W9" i="1"/>
  <c r="X8" i="1"/>
  <c r="X9" i="1"/>
  <c r="X10" i="1"/>
  <c r="W13" i="1"/>
  <c r="W15" i="1"/>
  <c r="W17" i="1"/>
  <c r="W19" i="1"/>
  <c r="V9" i="1"/>
  <c r="W10" i="1"/>
  <c r="V15" i="1"/>
  <c r="V17" i="1"/>
  <c r="O12" i="1"/>
  <c r="X12" i="1" s="1"/>
  <c r="O16" i="1"/>
  <c r="X16" i="1" s="1"/>
  <c r="K6" i="1"/>
  <c r="K20" i="1" s="1"/>
  <c r="P6" i="1"/>
  <c r="P20" i="1" s="1"/>
  <c r="O14" i="1"/>
  <c r="U14" i="1" s="1"/>
  <c r="O18" i="1"/>
  <c r="U18" i="1" s="1"/>
  <c r="T6" i="1"/>
  <c r="J6" i="1"/>
  <c r="J20" i="1" s="1"/>
  <c r="N6" i="1"/>
  <c r="N20" i="1" s="1"/>
  <c r="S6" i="1"/>
  <c r="L6" i="1"/>
  <c r="L20" i="1" s="1"/>
  <c r="Q6" i="1"/>
  <c r="Q20" i="1" s="1"/>
  <c r="M6" i="1"/>
  <c r="R6" i="1"/>
  <c r="W14" i="1" l="1"/>
  <c r="W7" i="1"/>
  <c r="X7" i="1"/>
  <c r="V14" i="1"/>
  <c r="V18" i="1"/>
  <c r="U16" i="1"/>
  <c r="V16" i="1"/>
  <c r="X18" i="1"/>
  <c r="W16" i="1"/>
  <c r="V12" i="1"/>
  <c r="U12" i="1"/>
  <c r="X14" i="1"/>
  <c r="W18" i="1"/>
  <c r="W12" i="1"/>
  <c r="S20" i="1"/>
  <c r="T20" i="1"/>
  <c r="R20" i="1"/>
  <c r="M20" i="1"/>
  <c r="O6" i="1"/>
  <c r="U6" i="1" s="1"/>
  <c r="W6" i="1" l="1"/>
  <c r="X6" i="1"/>
  <c r="V6" i="1"/>
  <c r="O20" i="1"/>
  <c r="U20" i="1" s="1"/>
  <c r="V20" i="1" l="1"/>
  <c r="W20" i="1"/>
  <c r="X20" i="1"/>
</calcChain>
</file>

<file path=xl/sharedStrings.xml><?xml version="1.0" encoding="utf-8"?>
<sst xmlns="http://schemas.openxmlformats.org/spreadsheetml/2006/main" count="124" uniqueCount="61">
  <si>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</si>
  <si>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</si>
  <si>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</si>
  <si>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</si>
  <si>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</si>
  <si>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</si>
  <si>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</si>
  <si>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</si>
  <si>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</si>
  <si>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</si>
  <si>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</si>
  <si>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</si>
  <si>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</si>
  <si>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</si>
  <si>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</si>
  <si>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</si>
  <si>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</si>
  <si>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</si>
  <si>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</si>
  <si>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</si>
  <si>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</si>
  <si>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</si>
  <si>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</si>
  <si>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</si>
  <si>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</si>
  <si>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</si>
  <si>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</si>
  <si>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</si>
  <si>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</si>
  <si>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</si>
  <si>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</si>
  <si>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</si>
  <si>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</si>
  <si>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</si>
  <si>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</si>
  <si>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</si>
  <si>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</si>
  <si>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</si>
  <si>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</si>
  <si>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</si>
  <si>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</si>
  <si>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</si>
  <si>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PERSONAL</t>
  </si>
  <si>
    <t>GASTOS DE FUNCIONAMIENTO</t>
  </si>
  <si>
    <t xml:space="preserve">ADQUISICION DE BIENES Y SERVICIOS </t>
  </si>
  <si>
    <t>TRANSFERENCIAS CORRIENTES</t>
  </si>
  <si>
    <t>GASTOS POR TRIBUTOS, MULTAS, SANCIONES E INTERESES DE MORA</t>
  </si>
  <si>
    <t xml:space="preserve">GASTOS DE INVERSION </t>
  </si>
  <si>
    <t>TOTAL PRESUPUESTO A+C</t>
  </si>
  <si>
    <t>APROPIACION SIN COMPROMETER</t>
  </si>
  <si>
    <t xml:space="preserve">APR. VIGENTE DESPUES DE BLOQUEOS </t>
  </si>
  <si>
    <t>MINISTERIO DE COMERCIO INDUSTRIA Y TURISMO</t>
  </si>
  <si>
    <t xml:space="preserve">EJECUCION PRESUPUESTAL ACUMULADA CON CORTE AL 31 DE MAYO DE 2023 </t>
  </si>
  <si>
    <t xml:space="preserve">Fuente de Información: SIIF Nación </t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</si>
  <si>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2590 del 23 de diciembre de 2022.  Por el cual se liquida el Presupuesto General de la Nación para la vigencia fiscal de 2023, se detallan las apropiaciones y se clasifican y definen los gastos. 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</si>
  <si>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</si>
  <si>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t>FECHA GENERACIÓN : JUNIO 01 DE 2023</t>
  </si>
  <si>
    <t>COMP/  APR</t>
  </si>
  <si>
    <t>OBLIG/ APR</t>
  </si>
  <si>
    <t>PAGO/ APR</t>
  </si>
  <si>
    <t xml:space="preserve">UNIDAD EJECUTORA 3501-02 - DIRECCION DE COMERCIO EXTERIOR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</si>
</sst>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sz val="9"/>
      <name val="Arial"/>
      <family val="2"/>
    </font>
    <font>
      <sz val="11"/>
      <name val="Calibri"/>
      <family val="2"/>
    </font>
    <font>
      <sz val="8"/>
      <color theme="0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9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/>
    <xf numFmtId="1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6" fillId="2" borderId="1" xfId="0" applyNumberFormat="1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7" fontId="7" fillId="0" borderId="0" xfId="0" applyNumberFormat="1" applyFont="1" applyFill="1" applyBorder="1" applyAlignment="1">
      <alignment horizontal="right" vertical="center" wrapText="1"/>
    </xf>
    <xf numFmtId="10" fontId="7" fillId="0" borderId="0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vertical="center" wrapText="1" readingOrder="1"/>
    </xf>
    <xf numFmtId="7" fontId="3" fillId="0" borderId="1" xfId="0" applyNumberFormat="1" applyFont="1" applyFill="1" applyBorder="1" applyAlignment="1">
      <alignment vertical="center" wrapText="1" readingOrder="1"/>
    </xf>
    <xf numFmtId="7" fontId="7" fillId="0" borderId="1" xfId="0" applyNumberFormat="1" applyFont="1" applyFill="1" applyBorder="1" applyAlignment="1">
      <alignment vertical="center" wrapText="1"/>
    </xf>
    <xf numFmtId="10" fontId="7" fillId="0" borderId="1" xfId="0" applyNumberFormat="1" applyFont="1" applyFill="1" applyBorder="1" applyAlignment="1">
      <alignment vertical="center" wrapText="1"/>
    </xf>
    <xf numFmtId="164" fontId="3" fillId="0" borderId="0" xfId="0" applyNumberFormat="1" applyFont="1" applyFill="1" applyBorder="1" applyAlignment="1">
      <alignment horizontal="right" vertical="center" wrapText="1" readingOrder="1"/>
    </xf>
    <xf numFmtId="0" fontId="12" fillId="3" borderId="1" xfId="0" applyNumberFormat="1" applyFont="1" applyFill="1" applyBorder="1" applyAlignment="1">
      <alignment horizontal="center" vertical="center" wrapText="1" readingOrder="1"/>
    </xf>
    <xf numFmtId="0" fontId="12" fillId="3" borderId="1" xfId="0" applyNumberFormat="1" applyFont="1" applyFill="1" applyBorder="1" applyAlignment="1">
      <alignment horizontal="left" vertical="center" wrapText="1" readingOrder="1"/>
    </xf>
    <xf numFmtId="164" fontId="12" fillId="3" borderId="1" xfId="0" applyNumberFormat="1" applyFont="1" applyFill="1" applyBorder="1" applyAlignment="1">
      <alignment vertical="center" wrapText="1" readingOrder="1"/>
    </xf>
    <xf numFmtId="7" fontId="12" fillId="3" borderId="1" xfId="0" applyNumberFormat="1" applyFont="1" applyFill="1" applyBorder="1" applyAlignment="1">
      <alignment vertical="center" wrapText="1" readingOrder="1"/>
    </xf>
    <xf numFmtId="7" fontId="11" fillId="3" borderId="1" xfId="0" applyNumberFormat="1" applyFont="1" applyFill="1" applyBorder="1" applyAlignment="1">
      <alignment vertical="center" wrapText="1"/>
    </xf>
    <xf numFmtId="10" fontId="11" fillId="3" borderId="1" xfId="0" applyNumberFormat="1" applyFont="1" applyFill="1" applyBorder="1" applyAlignment="1">
      <alignment vertical="center" wrapText="1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304799</xdr:colOff>
      <xdr:row>3</xdr:row>
      <xdr:rowOff>66675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7399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20</xdr:col>
      <xdr:colOff>685799</xdr:colOff>
      <xdr:row>0</xdr:row>
      <xdr:rowOff>28575</xdr:rowOff>
    </xdr:from>
    <xdr:to>
      <xdr:col>23</xdr:col>
      <xdr:colOff>533399</xdr:colOff>
      <xdr:row>2</xdr:row>
      <xdr:rowOff>161097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28575"/>
          <a:ext cx="2009775" cy="532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9"/>
  <sheetViews>
    <sheetView showGridLines="0" tabSelected="1" workbookViewId="0">
      <selection activeCell="J10" sqref="J10"/>
    </sheetView>
  </sheetViews>
  <sheetFormatPr baseColWidth="10" defaultRowHeight="15" x14ac:dyDescent="0.25"/>
  <cols>
    <col min="1" max="1" width="4.5703125" customWidth="1"/>
    <col min="2" max="5" width="5.42578125" customWidth="1"/>
    <col min="6" max="6" width="6.140625" customWidth="1"/>
    <col min="7" max="7" width="3.7109375" customWidth="1"/>
    <col min="8" max="8" width="4" customWidth="1"/>
    <col min="9" max="9" width="26.42578125" customWidth="1"/>
    <col min="10" max="10" width="16" customWidth="1"/>
    <col min="11" max="11" width="14" customWidth="1"/>
    <col min="12" max="12" width="12" customWidth="1"/>
    <col min="13" max="13" width="15.7109375" customWidth="1"/>
    <col min="14" max="14" width="15.42578125" customWidth="1"/>
    <col min="15" max="15" width="15.7109375" customWidth="1"/>
    <col min="16" max="16" width="15.140625" customWidth="1"/>
    <col min="17" max="17" width="14.85546875" customWidth="1"/>
    <col min="18" max="18" width="15.42578125" customWidth="1"/>
    <col min="19" max="19" width="15.5703125" customWidth="1"/>
    <col min="20" max="20" width="15.140625" customWidth="1"/>
    <col min="21" max="21" width="15.85546875" customWidth="1"/>
    <col min="22" max="22" width="7" customWidth="1"/>
    <col min="23" max="23" width="7.140625" customWidth="1"/>
    <col min="24" max="24" width="6.85546875" customWidth="1"/>
  </cols>
  <sheetData>
    <row r="1" spans="1:30" ht="15.75" x14ac:dyDescent="0.25">
      <c r="A1" s="24" t="s">
        <v>51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"/>
      <c r="Z1" s="2"/>
      <c r="AA1" s="2"/>
      <c r="AB1" s="2"/>
      <c r="AC1" s="2"/>
      <c r="AD1" s="2"/>
    </row>
    <row r="2" spans="1:30" ht="15.75" x14ac:dyDescent="0.25">
      <c r="A2" s="24" t="s">
        <v>52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"/>
      <c r="Z2" s="2"/>
      <c r="AA2" s="2"/>
      <c r="AB2" s="2"/>
      <c r="AC2" s="2"/>
      <c r="AD2" s="2"/>
    </row>
    <row r="3" spans="1:30" x14ac:dyDescent="0.25">
      <c r="A3" s="24" t="s">
        <v>60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"/>
      <c r="Z3" s="2"/>
      <c r="AA3" s="2"/>
      <c r="AB3" s="2"/>
      <c r="AC3" s="2"/>
      <c r="AD3" s="2"/>
    </row>
    <row r="4" spans="1:30" ht="15.75" thickBot="1" x14ac:dyDescent="0.3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  <c r="M4" s="1" t="s">
        <v>0</v>
      </c>
      <c r="N4" s="1" t="s">
        <v>0</v>
      </c>
      <c r="O4" s="1"/>
      <c r="P4" s="1" t="s">
        <v>0</v>
      </c>
      <c r="Q4" s="1" t="s">
        <v>0</v>
      </c>
      <c r="R4" s="1" t="s">
        <v>0</v>
      </c>
      <c r="S4" s="1" t="s">
        <v>0</v>
      </c>
      <c r="T4" s="27" t="s">
        <v>56</v>
      </c>
      <c r="U4" s="28"/>
      <c r="V4" s="28"/>
      <c r="W4" s="28"/>
      <c r="X4" s="28"/>
      <c r="Y4" s="2"/>
      <c r="Z4" s="2"/>
      <c r="AA4" s="2"/>
      <c r="AB4" s="2"/>
      <c r="AC4" s="2"/>
      <c r="AD4" s="2"/>
    </row>
    <row r="5" spans="1:30" ht="48.75" customHeight="1" thickTop="1" thickBot="1" x14ac:dyDescent="0.3">
      <c r="A5" s="7" t="s">
        <v>1</v>
      </c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50</v>
      </c>
      <c r="P5" s="7" t="s">
        <v>15</v>
      </c>
      <c r="Q5" s="7" t="s">
        <v>16</v>
      </c>
      <c r="R5" s="7" t="s">
        <v>17</v>
      </c>
      <c r="S5" s="7" t="s">
        <v>18</v>
      </c>
      <c r="T5" s="7" t="s">
        <v>19</v>
      </c>
      <c r="U5" s="8" t="s">
        <v>49</v>
      </c>
      <c r="V5" s="8" t="s">
        <v>57</v>
      </c>
      <c r="W5" s="8" t="s">
        <v>58</v>
      </c>
      <c r="X5" s="8" t="s">
        <v>59</v>
      </c>
      <c r="Y5" s="3"/>
      <c r="Z5" s="2"/>
      <c r="AA5" s="2"/>
      <c r="AB5" s="2"/>
      <c r="AC5" s="2"/>
      <c r="AD5" s="2"/>
    </row>
    <row r="6" spans="1:30" ht="35.1" customHeight="1" thickTop="1" thickBot="1" x14ac:dyDescent="0.3">
      <c r="A6" s="18" t="s">
        <v>20</v>
      </c>
      <c r="B6" s="18"/>
      <c r="C6" s="18"/>
      <c r="D6" s="18"/>
      <c r="E6" s="18"/>
      <c r="F6" s="18"/>
      <c r="G6" s="18"/>
      <c r="H6" s="18"/>
      <c r="I6" s="19" t="s">
        <v>43</v>
      </c>
      <c r="J6" s="20">
        <f>+J7+J12+J14+J16</f>
        <v>17377834000</v>
      </c>
      <c r="K6" s="20">
        <f t="shared" ref="K6:T6" si="0">+K7+K12+K14+K16</f>
        <v>0</v>
      </c>
      <c r="L6" s="20">
        <f t="shared" si="0"/>
        <v>0</v>
      </c>
      <c r="M6" s="20">
        <f t="shared" si="0"/>
        <v>17377834000</v>
      </c>
      <c r="N6" s="20">
        <f t="shared" si="0"/>
        <v>1187338000</v>
      </c>
      <c r="O6" s="21">
        <f t="shared" ref="O6:O20" si="1">+M6-N6</f>
        <v>16190496000</v>
      </c>
      <c r="P6" s="20">
        <f t="shared" si="0"/>
        <v>16030405204.98</v>
      </c>
      <c r="Q6" s="20">
        <f t="shared" si="0"/>
        <v>160090795.02000001</v>
      </c>
      <c r="R6" s="20">
        <f t="shared" si="0"/>
        <v>5896102288.8999996</v>
      </c>
      <c r="S6" s="20">
        <f t="shared" si="0"/>
        <v>5263983619.04</v>
      </c>
      <c r="T6" s="20">
        <f t="shared" si="0"/>
        <v>5263983619.04</v>
      </c>
      <c r="U6" s="22">
        <f>+O6-R6</f>
        <v>10294393711.1</v>
      </c>
      <c r="V6" s="23">
        <f>+R6/O6</f>
        <v>0.36417057815276316</v>
      </c>
      <c r="W6" s="23">
        <f>+S6/O6</f>
        <v>0.32512800219585614</v>
      </c>
      <c r="X6" s="23">
        <f>+T6/O6</f>
        <v>0.32512800219585614</v>
      </c>
      <c r="Y6" s="3"/>
      <c r="Z6" s="2"/>
      <c r="AA6" s="2"/>
      <c r="AB6" s="2"/>
      <c r="AC6" s="2"/>
      <c r="AD6" s="2"/>
    </row>
    <row r="7" spans="1:30" ht="35.1" customHeight="1" thickTop="1" thickBot="1" x14ac:dyDescent="0.3">
      <c r="A7" s="18" t="s">
        <v>20</v>
      </c>
      <c r="B7" s="18"/>
      <c r="C7" s="18"/>
      <c r="D7" s="18"/>
      <c r="E7" s="18"/>
      <c r="F7" s="18"/>
      <c r="G7" s="18"/>
      <c r="H7" s="18"/>
      <c r="I7" s="19" t="s">
        <v>42</v>
      </c>
      <c r="J7" s="20">
        <f>SUM(J8:J11)</f>
        <v>15284155000</v>
      </c>
      <c r="K7" s="20">
        <f t="shared" ref="K7:T7" si="2">SUM(K8:K11)</f>
        <v>0</v>
      </c>
      <c r="L7" s="20">
        <f t="shared" si="2"/>
        <v>0</v>
      </c>
      <c r="M7" s="20">
        <f t="shared" si="2"/>
        <v>15284155000</v>
      </c>
      <c r="N7" s="20">
        <f t="shared" si="2"/>
        <v>1187338000</v>
      </c>
      <c r="O7" s="21">
        <f t="shared" si="1"/>
        <v>14096817000</v>
      </c>
      <c r="P7" s="20">
        <f t="shared" si="2"/>
        <v>14096817000</v>
      </c>
      <c r="Q7" s="20">
        <f t="shared" si="2"/>
        <v>0</v>
      </c>
      <c r="R7" s="20">
        <f t="shared" si="2"/>
        <v>4706435394</v>
      </c>
      <c r="S7" s="20">
        <f t="shared" si="2"/>
        <v>4682157493</v>
      </c>
      <c r="T7" s="20">
        <f t="shared" si="2"/>
        <v>4682157493</v>
      </c>
      <c r="U7" s="22">
        <f t="shared" ref="U7:U20" si="3">+O7-R7</f>
        <v>9390381606</v>
      </c>
      <c r="V7" s="23">
        <f t="shared" ref="V7:V20" si="4">+R7/O7</f>
        <v>0.33386511252859424</v>
      </c>
      <c r="W7" s="23">
        <f t="shared" ref="W7:W20" si="5">+S7/O7</f>
        <v>0.33214288679494103</v>
      </c>
      <c r="X7" s="23">
        <f t="shared" ref="X7:X20" si="6">+T7/O7</f>
        <v>0.33214288679494103</v>
      </c>
      <c r="Y7" s="3"/>
      <c r="Z7" s="2"/>
      <c r="AA7" s="2"/>
      <c r="AB7" s="2"/>
      <c r="AC7" s="2"/>
      <c r="AD7" s="2"/>
    </row>
    <row r="8" spans="1:30" ht="35.1" customHeight="1" thickTop="1" thickBot="1" x14ac:dyDescent="0.3">
      <c r="A8" s="9" t="s">
        <v>20</v>
      </c>
      <c r="B8" s="9" t="s">
        <v>21</v>
      </c>
      <c r="C8" s="9" t="s">
        <v>21</v>
      </c>
      <c r="D8" s="9" t="s">
        <v>21</v>
      </c>
      <c r="E8" s="9"/>
      <c r="F8" s="9" t="s">
        <v>22</v>
      </c>
      <c r="G8" s="9" t="s">
        <v>39</v>
      </c>
      <c r="H8" s="9" t="s">
        <v>34</v>
      </c>
      <c r="I8" s="10" t="s">
        <v>23</v>
      </c>
      <c r="J8" s="13">
        <v>9430223000</v>
      </c>
      <c r="K8" s="13">
        <v>0</v>
      </c>
      <c r="L8" s="13">
        <v>0</v>
      </c>
      <c r="M8" s="13">
        <v>9430223000</v>
      </c>
      <c r="N8" s="13">
        <v>0</v>
      </c>
      <c r="O8" s="14">
        <f t="shared" si="1"/>
        <v>9430223000</v>
      </c>
      <c r="P8" s="13">
        <v>9430223000</v>
      </c>
      <c r="Q8" s="13">
        <v>0</v>
      </c>
      <c r="R8" s="13">
        <v>3072731908</v>
      </c>
      <c r="S8" s="13">
        <v>3061354180</v>
      </c>
      <c r="T8" s="13">
        <v>3061354180</v>
      </c>
      <c r="U8" s="15">
        <f t="shared" si="3"/>
        <v>6357491092</v>
      </c>
      <c r="V8" s="16">
        <f t="shared" si="4"/>
        <v>0.32583873233962762</v>
      </c>
      <c r="W8" s="16">
        <f t="shared" si="5"/>
        <v>0.32463221495398359</v>
      </c>
      <c r="X8" s="16">
        <f t="shared" si="6"/>
        <v>0.32463221495398359</v>
      </c>
      <c r="Y8" s="3"/>
      <c r="Z8" s="2"/>
      <c r="AA8" s="2"/>
      <c r="AB8" s="2"/>
      <c r="AC8" s="2"/>
      <c r="AD8" s="2"/>
    </row>
    <row r="9" spans="1:30" ht="35.1" customHeight="1" thickTop="1" thickBot="1" x14ac:dyDescent="0.3">
      <c r="A9" s="9" t="s">
        <v>20</v>
      </c>
      <c r="B9" s="9" t="s">
        <v>21</v>
      </c>
      <c r="C9" s="9" t="s">
        <v>21</v>
      </c>
      <c r="D9" s="9" t="s">
        <v>24</v>
      </c>
      <c r="E9" s="9"/>
      <c r="F9" s="9" t="s">
        <v>22</v>
      </c>
      <c r="G9" s="9" t="s">
        <v>39</v>
      </c>
      <c r="H9" s="9" t="s">
        <v>34</v>
      </c>
      <c r="I9" s="10" t="s">
        <v>25</v>
      </c>
      <c r="J9" s="13">
        <v>3432524000</v>
      </c>
      <c r="K9" s="13">
        <v>0</v>
      </c>
      <c r="L9" s="13">
        <v>0</v>
      </c>
      <c r="M9" s="13">
        <v>3432524000</v>
      </c>
      <c r="N9" s="13">
        <v>0</v>
      </c>
      <c r="O9" s="14">
        <f t="shared" si="1"/>
        <v>3432524000</v>
      </c>
      <c r="P9" s="13">
        <v>3432524000</v>
      </c>
      <c r="Q9" s="13">
        <v>0</v>
      </c>
      <c r="R9" s="13">
        <v>1214371202</v>
      </c>
      <c r="S9" s="13">
        <v>1214371202</v>
      </c>
      <c r="T9" s="13">
        <v>1214371202</v>
      </c>
      <c r="U9" s="15">
        <f t="shared" si="3"/>
        <v>2218152798</v>
      </c>
      <c r="V9" s="16">
        <f t="shared" si="4"/>
        <v>0.35378374688713027</v>
      </c>
      <c r="W9" s="16">
        <f t="shared" si="5"/>
        <v>0.35378374688713027</v>
      </c>
      <c r="X9" s="16">
        <f t="shared" si="6"/>
        <v>0.35378374688713027</v>
      </c>
      <c r="Y9" s="3"/>
      <c r="Z9" s="2"/>
      <c r="AA9" s="2"/>
      <c r="AB9" s="2"/>
      <c r="AC9" s="2"/>
      <c r="AD9" s="2"/>
    </row>
    <row r="10" spans="1:30" ht="35.1" customHeight="1" thickTop="1" thickBot="1" x14ac:dyDescent="0.3">
      <c r="A10" s="9" t="s">
        <v>20</v>
      </c>
      <c r="B10" s="9" t="s">
        <v>21</v>
      </c>
      <c r="C10" s="9" t="s">
        <v>21</v>
      </c>
      <c r="D10" s="9" t="s">
        <v>26</v>
      </c>
      <c r="E10" s="9"/>
      <c r="F10" s="9" t="s">
        <v>22</v>
      </c>
      <c r="G10" s="9" t="s">
        <v>39</v>
      </c>
      <c r="H10" s="9" t="s">
        <v>34</v>
      </c>
      <c r="I10" s="10" t="s">
        <v>27</v>
      </c>
      <c r="J10" s="13">
        <v>1234070000</v>
      </c>
      <c r="K10" s="13">
        <v>0</v>
      </c>
      <c r="L10" s="13">
        <v>0</v>
      </c>
      <c r="M10" s="13">
        <v>1234070000</v>
      </c>
      <c r="N10" s="13">
        <v>0</v>
      </c>
      <c r="O10" s="14">
        <f t="shared" si="1"/>
        <v>1234070000</v>
      </c>
      <c r="P10" s="13">
        <v>1234070000</v>
      </c>
      <c r="Q10" s="13">
        <v>0</v>
      </c>
      <c r="R10" s="13">
        <v>419332284</v>
      </c>
      <c r="S10" s="13">
        <v>406432111</v>
      </c>
      <c r="T10" s="13">
        <v>406432111</v>
      </c>
      <c r="U10" s="15">
        <f t="shared" si="3"/>
        <v>814737716</v>
      </c>
      <c r="V10" s="16">
        <f t="shared" si="4"/>
        <v>0.33979618984336385</v>
      </c>
      <c r="W10" s="16">
        <f t="shared" si="5"/>
        <v>0.32934283387490176</v>
      </c>
      <c r="X10" s="16">
        <f t="shared" si="6"/>
        <v>0.32934283387490176</v>
      </c>
      <c r="Y10" s="3"/>
      <c r="Z10" s="2"/>
      <c r="AA10" s="2"/>
      <c r="AB10" s="2"/>
      <c r="AC10" s="2"/>
      <c r="AD10" s="2"/>
    </row>
    <row r="11" spans="1:30" ht="35.1" customHeight="1" thickTop="1" thickBot="1" x14ac:dyDescent="0.3">
      <c r="A11" s="9" t="s">
        <v>20</v>
      </c>
      <c r="B11" s="9" t="s">
        <v>21</v>
      </c>
      <c r="C11" s="9" t="s">
        <v>21</v>
      </c>
      <c r="D11" s="9" t="s">
        <v>29</v>
      </c>
      <c r="E11" s="9"/>
      <c r="F11" s="9" t="s">
        <v>22</v>
      </c>
      <c r="G11" s="9" t="s">
        <v>39</v>
      </c>
      <c r="H11" s="9" t="s">
        <v>34</v>
      </c>
      <c r="I11" s="10" t="s">
        <v>40</v>
      </c>
      <c r="J11" s="13">
        <v>1187338000</v>
      </c>
      <c r="K11" s="13">
        <v>0</v>
      </c>
      <c r="L11" s="13">
        <v>0</v>
      </c>
      <c r="M11" s="13">
        <v>1187338000</v>
      </c>
      <c r="N11" s="13">
        <v>1187338000</v>
      </c>
      <c r="O11" s="14">
        <f t="shared" si="1"/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5">
        <f t="shared" si="3"/>
        <v>0</v>
      </c>
      <c r="V11" s="16">
        <v>0</v>
      </c>
      <c r="W11" s="16">
        <v>0</v>
      </c>
      <c r="X11" s="16">
        <v>0</v>
      </c>
      <c r="Y11" s="3"/>
      <c r="Z11" s="2"/>
      <c r="AA11" s="2"/>
      <c r="AB11" s="2"/>
      <c r="AC11" s="2"/>
      <c r="AD11" s="2"/>
    </row>
    <row r="12" spans="1:30" ht="35.1" customHeight="1" thickTop="1" thickBot="1" x14ac:dyDescent="0.3">
      <c r="A12" s="18" t="s">
        <v>20</v>
      </c>
      <c r="B12" s="18"/>
      <c r="C12" s="18"/>
      <c r="D12" s="18"/>
      <c r="E12" s="18"/>
      <c r="F12" s="18"/>
      <c r="G12" s="18"/>
      <c r="H12" s="18"/>
      <c r="I12" s="19" t="s">
        <v>44</v>
      </c>
      <c r="J12" s="20">
        <f>+J13</f>
        <v>2024189000</v>
      </c>
      <c r="K12" s="20">
        <f t="shared" ref="K12:T12" si="7">+K13</f>
        <v>0</v>
      </c>
      <c r="L12" s="20">
        <f t="shared" si="7"/>
        <v>0</v>
      </c>
      <c r="M12" s="20">
        <f t="shared" si="7"/>
        <v>2024189000</v>
      </c>
      <c r="N12" s="20">
        <f t="shared" si="7"/>
        <v>0</v>
      </c>
      <c r="O12" s="21">
        <f t="shared" si="1"/>
        <v>2024189000</v>
      </c>
      <c r="P12" s="20">
        <f t="shared" si="7"/>
        <v>1868488204.98</v>
      </c>
      <c r="Q12" s="20">
        <f t="shared" si="7"/>
        <v>155700795.02000001</v>
      </c>
      <c r="R12" s="20">
        <f t="shared" si="7"/>
        <v>1172267513.9000001</v>
      </c>
      <c r="S12" s="20">
        <f t="shared" si="7"/>
        <v>564426745.03999996</v>
      </c>
      <c r="T12" s="20">
        <f t="shared" si="7"/>
        <v>564426745.03999996</v>
      </c>
      <c r="U12" s="22">
        <f t="shared" si="3"/>
        <v>851921486.0999999</v>
      </c>
      <c r="V12" s="23">
        <f t="shared" si="4"/>
        <v>0.57912947550846294</v>
      </c>
      <c r="W12" s="23">
        <f t="shared" si="5"/>
        <v>0.27884093088145423</v>
      </c>
      <c r="X12" s="23">
        <f t="shared" si="6"/>
        <v>0.27884093088145423</v>
      </c>
      <c r="Y12" s="3"/>
      <c r="Z12" s="2"/>
      <c r="AA12" s="2"/>
      <c r="AB12" s="2"/>
      <c r="AC12" s="2"/>
      <c r="AD12" s="2"/>
    </row>
    <row r="13" spans="1:30" ht="35.1" customHeight="1" thickTop="1" thickBot="1" x14ac:dyDescent="0.3">
      <c r="A13" s="9" t="s">
        <v>20</v>
      </c>
      <c r="B13" s="9" t="s">
        <v>24</v>
      </c>
      <c r="C13" s="9"/>
      <c r="D13" s="9"/>
      <c r="E13" s="9"/>
      <c r="F13" s="9" t="s">
        <v>22</v>
      </c>
      <c r="G13" s="9" t="s">
        <v>39</v>
      </c>
      <c r="H13" s="9" t="s">
        <v>34</v>
      </c>
      <c r="I13" s="10" t="s">
        <v>28</v>
      </c>
      <c r="J13" s="13">
        <v>2024189000</v>
      </c>
      <c r="K13" s="13">
        <v>0</v>
      </c>
      <c r="L13" s="13">
        <v>0</v>
      </c>
      <c r="M13" s="13">
        <v>2024189000</v>
      </c>
      <c r="N13" s="13">
        <v>0</v>
      </c>
      <c r="O13" s="14">
        <f t="shared" si="1"/>
        <v>2024189000</v>
      </c>
      <c r="P13" s="13">
        <v>1868488204.98</v>
      </c>
      <c r="Q13" s="13">
        <v>155700795.02000001</v>
      </c>
      <c r="R13" s="13">
        <v>1172267513.9000001</v>
      </c>
      <c r="S13" s="13">
        <v>564426745.03999996</v>
      </c>
      <c r="T13" s="13">
        <v>564426745.03999996</v>
      </c>
      <c r="U13" s="15">
        <f t="shared" si="3"/>
        <v>851921486.0999999</v>
      </c>
      <c r="V13" s="16">
        <f t="shared" si="4"/>
        <v>0.57912947550846294</v>
      </c>
      <c r="W13" s="16">
        <f t="shared" si="5"/>
        <v>0.27884093088145423</v>
      </c>
      <c r="X13" s="16">
        <f t="shared" si="6"/>
        <v>0.27884093088145423</v>
      </c>
      <c r="Y13" s="3"/>
      <c r="Z13" s="2"/>
      <c r="AA13" s="2"/>
      <c r="AB13" s="2"/>
      <c r="AC13" s="2"/>
      <c r="AD13" s="2"/>
    </row>
    <row r="14" spans="1:30" ht="35.1" customHeight="1" thickTop="1" thickBot="1" x14ac:dyDescent="0.3">
      <c r="A14" s="18" t="s">
        <v>20</v>
      </c>
      <c r="B14" s="18"/>
      <c r="C14" s="18"/>
      <c r="D14" s="18"/>
      <c r="E14" s="18"/>
      <c r="F14" s="18"/>
      <c r="G14" s="18"/>
      <c r="H14" s="18"/>
      <c r="I14" s="19" t="s">
        <v>45</v>
      </c>
      <c r="J14" s="20">
        <f>+J15</f>
        <v>65100000</v>
      </c>
      <c r="K14" s="20">
        <f t="shared" ref="K14:T14" si="8">+K15</f>
        <v>0</v>
      </c>
      <c r="L14" s="20">
        <f t="shared" si="8"/>
        <v>0</v>
      </c>
      <c r="M14" s="20">
        <f t="shared" si="8"/>
        <v>65100000</v>
      </c>
      <c r="N14" s="20">
        <f t="shared" si="8"/>
        <v>0</v>
      </c>
      <c r="O14" s="21">
        <f t="shared" si="1"/>
        <v>65100000</v>
      </c>
      <c r="P14" s="20">
        <f t="shared" si="8"/>
        <v>65100000</v>
      </c>
      <c r="Q14" s="20">
        <f t="shared" si="8"/>
        <v>0</v>
      </c>
      <c r="R14" s="20">
        <f t="shared" si="8"/>
        <v>17399381</v>
      </c>
      <c r="S14" s="20">
        <f t="shared" si="8"/>
        <v>17399381</v>
      </c>
      <c r="T14" s="20">
        <f t="shared" si="8"/>
        <v>17399381</v>
      </c>
      <c r="U14" s="22">
        <f t="shared" si="3"/>
        <v>47700619</v>
      </c>
      <c r="V14" s="23">
        <f t="shared" si="4"/>
        <v>0.26727159754224272</v>
      </c>
      <c r="W14" s="23">
        <f t="shared" si="5"/>
        <v>0.26727159754224272</v>
      </c>
      <c r="X14" s="23">
        <f t="shared" si="6"/>
        <v>0.26727159754224272</v>
      </c>
      <c r="Y14" s="3"/>
      <c r="Z14" s="2"/>
      <c r="AA14" s="2"/>
      <c r="AB14" s="2"/>
      <c r="AC14" s="2"/>
      <c r="AD14" s="2"/>
    </row>
    <row r="15" spans="1:30" ht="35.1" customHeight="1" thickTop="1" thickBot="1" x14ac:dyDescent="0.3">
      <c r="A15" s="9" t="s">
        <v>20</v>
      </c>
      <c r="B15" s="9" t="s">
        <v>26</v>
      </c>
      <c r="C15" s="9" t="s">
        <v>29</v>
      </c>
      <c r="D15" s="9" t="s">
        <v>24</v>
      </c>
      <c r="E15" s="9" t="s">
        <v>30</v>
      </c>
      <c r="F15" s="9" t="s">
        <v>22</v>
      </c>
      <c r="G15" s="9" t="s">
        <v>39</v>
      </c>
      <c r="H15" s="9" t="s">
        <v>34</v>
      </c>
      <c r="I15" s="10" t="s">
        <v>31</v>
      </c>
      <c r="J15" s="13">
        <v>65100000</v>
      </c>
      <c r="K15" s="13">
        <v>0</v>
      </c>
      <c r="L15" s="13">
        <v>0</v>
      </c>
      <c r="M15" s="13">
        <v>65100000</v>
      </c>
      <c r="N15" s="13">
        <v>0</v>
      </c>
      <c r="O15" s="14">
        <f t="shared" si="1"/>
        <v>65100000</v>
      </c>
      <c r="P15" s="13">
        <v>65100000</v>
      </c>
      <c r="Q15" s="13">
        <v>0</v>
      </c>
      <c r="R15" s="13">
        <v>17399381</v>
      </c>
      <c r="S15" s="13">
        <v>17399381</v>
      </c>
      <c r="T15" s="13">
        <v>17399381</v>
      </c>
      <c r="U15" s="15">
        <f t="shared" si="3"/>
        <v>47700619</v>
      </c>
      <c r="V15" s="16">
        <f t="shared" si="4"/>
        <v>0.26727159754224272</v>
      </c>
      <c r="W15" s="16">
        <f t="shared" si="5"/>
        <v>0.26727159754224272</v>
      </c>
      <c r="X15" s="16">
        <f t="shared" si="6"/>
        <v>0.26727159754224272</v>
      </c>
      <c r="Y15" s="3"/>
      <c r="Z15" s="2"/>
      <c r="AA15" s="2"/>
      <c r="AB15" s="2"/>
      <c r="AC15" s="2"/>
      <c r="AD15" s="2"/>
    </row>
    <row r="16" spans="1:30" ht="35.1" customHeight="1" thickTop="1" thickBot="1" x14ac:dyDescent="0.3">
      <c r="A16" s="18" t="s">
        <v>20</v>
      </c>
      <c r="B16" s="18"/>
      <c r="C16" s="18"/>
      <c r="D16" s="18"/>
      <c r="E16" s="18"/>
      <c r="F16" s="18"/>
      <c r="G16" s="18"/>
      <c r="H16" s="18"/>
      <c r="I16" s="19" t="s">
        <v>46</v>
      </c>
      <c r="J16" s="20">
        <f>+J17</f>
        <v>4390000</v>
      </c>
      <c r="K16" s="20">
        <f t="shared" ref="K16:T16" si="9">+K17</f>
        <v>0</v>
      </c>
      <c r="L16" s="20">
        <f t="shared" si="9"/>
        <v>0</v>
      </c>
      <c r="M16" s="20">
        <f t="shared" si="9"/>
        <v>4390000</v>
      </c>
      <c r="N16" s="20">
        <f t="shared" si="9"/>
        <v>0</v>
      </c>
      <c r="O16" s="21">
        <f t="shared" si="1"/>
        <v>4390000</v>
      </c>
      <c r="P16" s="20">
        <f t="shared" si="9"/>
        <v>0</v>
      </c>
      <c r="Q16" s="20">
        <f t="shared" si="9"/>
        <v>4390000</v>
      </c>
      <c r="R16" s="20">
        <f t="shared" si="9"/>
        <v>0</v>
      </c>
      <c r="S16" s="20">
        <f t="shared" si="9"/>
        <v>0</v>
      </c>
      <c r="T16" s="20">
        <f t="shared" si="9"/>
        <v>0</v>
      </c>
      <c r="U16" s="22">
        <f t="shared" si="3"/>
        <v>4390000</v>
      </c>
      <c r="V16" s="23">
        <f t="shared" si="4"/>
        <v>0</v>
      </c>
      <c r="W16" s="23">
        <f t="shared" si="5"/>
        <v>0</v>
      </c>
      <c r="X16" s="23">
        <f t="shared" si="6"/>
        <v>0</v>
      </c>
      <c r="Y16" s="3"/>
      <c r="Z16" s="2"/>
      <c r="AA16" s="2"/>
      <c r="AB16" s="2"/>
      <c r="AC16" s="2"/>
      <c r="AD16" s="2"/>
    </row>
    <row r="17" spans="1:30" ht="35.1" customHeight="1" thickTop="1" thickBot="1" x14ac:dyDescent="0.3">
      <c r="A17" s="9" t="s">
        <v>20</v>
      </c>
      <c r="B17" s="9" t="s">
        <v>32</v>
      </c>
      <c r="C17" s="9" t="s">
        <v>21</v>
      </c>
      <c r="D17" s="9"/>
      <c r="E17" s="9"/>
      <c r="F17" s="9" t="s">
        <v>22</v>
      </c>
      <c r="G17" s="9" t="s">
        <v>39</v>
      </c>
      <c r="H17" s="9" t="s">
        <v>34</v>
      </c>
      <c r="I17" s="10" t="s">
        <v>33</v>
      </c>
      <c r="J17" s="13">
        <v>4390000</v>
      </c>
      <c r="K17" s="13">
        <v>0</v>
      </c>
      <c r="L17" s="13">
        <v>0</v>
      </c>
      <c r="M17" s="13">
        <v>4390000</v>
      </c>
      <c r="N17" s="13">
        <v>0</v>
      </c>
      <c r="O17" s="14">
        <f t="shared" si="1"/>
        <v>4390000</v>
      </c>
      <c r="P17" s="13">
        <v>0</v>
      </c>
      <c r="Q17" s="13">
        <v>4390000</v>
      </c>
      <c r="R17" s="13">
        <v>0</v>
      </c>
      <c r="S17" s="13">
        <v>0</v>
      </c>
      <c r="T17" s="13">
        <v>0</v>
      </c>
      <c r="U17" s="15">
        <f t="shared" si="3"/>
        <v>4390000</v>
      </c>
      <c r="V17" s="16">
        <f t="shared" si="4"/>
        <v>0</v>
      </c>
      <c r="W17" s="16">
        <f t="shared" si="5"/>
        <v>0</v>
      </c>
      <c r="X17" s="16">
        <f t="shared" si="6"/>
        <v>0</v>
      </c>
      <c r="Y17" s="3"/>
      <c r="Z17" s="2"/>
      <c r="AA17" s="2"/>
      <c r="AB17" s="2"/>
      <c r="AC17" s="2"/>
      <c r="AD17" s="2"/>
    </row>
    <row r="18" spans="1:30" ht="35.1" customHeight="1" thickTop="1" thickBot="1" x14ac:dyDescent="0.3">
      <c r="A18" s="18" t="s">
        <v>35</v>
      </c>
      <c r="B18" s="18"/>
      <c r="C18" s="18"/>
      <c r="D18" s="18"/>
      <c r="E18" s="18"/>
      <c r="F18" s="18"/>
      <c r="G18" s="18"/>
      <c r="H18" s="18"/>
      <c r="I18" s="19" t="s">
        <v>47</v>
      </c>
      <c r="J18" s="20">
        <f>+J19</f>
        <v>13355000000</v>
      </c>
      <c r="K18" s="20">
        <f t="shared" ref="K18:T18" si="10">+K19</f>
        <v>0</v>
      </c>
      <c r="L18" s="20">
        <f t="shared" si="10"/>
        <v>0</v>
      </c>
      <c r="M18" s="20">
        <f t="shared" si="10"/>
        <v>13355000000</v>
      </c>
      <c r="N18" s="20">
        <f t="shared" si="10"/>
        <v>0</v>
      </c>
      <c r="O18" s="21">
        <f t="shared" si="1"/>
        <v>13355000000</v>
      </c>
      <c r="P18" s="20">
        <f t="shared" si="10"/>
        <v>10769922275.299999</v>
      </c>
      <c r="Q18" s="20">
        <f t="shared" si="10"/>
        <v>2585077724.6999998</v>
      </c>
      <c r="R18" s="20">
        <f t="shared" si="10"/>
        <v>6314953298.2200003</v>
      </c>
      <c r="S18" s="20">
        <f t="shared" si="10"/>
        <v>1639626173.5</v>
      </c>
      <c r="T18" s="20">
        <f t="shared" si="10"/>
        <v>1564980289.22</v>
      </c>
      <c r="U18" s="22">
        <f t="shared" si="3"/>
        <v>7040046701.7799997</v>
      </c>
      <c r="V18" s="23">
        <f t="shared" si="4"/>
        <v>0.47285311106102584</v>
      </c>
      <c r="W18" s="23">
        <f t="shared" si="5"/>
        <v>0.12277245776862598</v>
      </c>
      <c r="X18" s="23">
        <f t="shared" si="6"/>
        <v>0.11718309915537252</v>
      </c>
      <c r="Y18" s="3"/>
      <c r="Z18" s="2"/>
      <c r="AA18" s="2"/>
      <c r="AB18" s="2"/>
      <c r="AC18" s="2"/>
      <c r="AD18" s="2"/>
    </row>
    <row r="19" spans="1:30" ht="49.5" customHeight="1" thickTop="1" thickBot="1" x14ac:dyDescent="0.3">
      <c r="A19" s="9" t="s">
        <v>35</v>
      </c>
      <c r="B19" s="9" t="s">
        <v>36</v>
      </c>
      <c r="C19" s="9" t="s">
        <v>37</v>
      </c>
      <c r="D19" s="9" t="s">
        <v>38</v>
      </c>
      <c r="E19" s="9"/>
      <c r="F19" s="9" t="s">
        <v>22</v>
      </c>
      <c r="G19" s="9" t="s">
        <v>39</v>
      </c>
      <c r="H19" s="9" t="s">
        <v>34</v>
      </c>
      <c r="I19" s="10" t="s">
        <v>41</v>
      </c>
      <c r="J19" s="13">
        <v>13355000000</v>
      </c>
      <c r="K19" s="13">
        <v>0</v>
      </c>
      <c r="L19" s="13">
        <v>0</v>
      </c>
      <c r="M19" s="13">
        <v>13355000000</v>
      </c>
      <c r="N19" s="13">
        <v>0</v>
      </c>
      <c r="O19" s="14">
        <f t="shared" si="1"/>
        <v>13355000000</v>
      </c>
      <c r="P19" s="13">
        <v>10769922275.299999</v>
      </c>
      <c r="Q19" s="13">
        <v>2585077724.6999998</v>
      </c>
      <c r="R19" s="13">
        <v>6314953298.2200003</v>
      </c>
      <c r="S19" s="13">
        <v>1639626173.5</v>
      </c>
      <c r="T19" s="13">
        <v>1564980289.22</v>
      </c>
      <c r="U19" s="15">
        <f t="shared" si="3"/>
        <v>7040046701.7799997</v>
      </c>
      <c r="V19" s="16">
        <f t="shared" si="4"/>
        <v>0.47285311106102584</v>
      </c>
      <c r="W19" s="16">
        <f t="shared" si="5"/>
        <v>0.12277245776862598</v>
      </c>
      <c r="X19" s="16">
        <f t="shared" si="6"/>
        <v>0.11718309915537252</v>
      </c>
      <c r="Y19" s="3"/>
      <c r="Z19" s="2"/>
      <c r="AA19" s="2"/>
      <c r="AB19" s="2"/>
      <c r="AC19" s="2"/>
      <c r="AD19" s="2"/>
    </row>
    <row r="20" spans="1:30" ht="35.1" customHeight="1" thickTop="1" thickBot="1" x14ac:dyDescent="0.3">
      <c r="A20" s="9"/>
      <c r="B20" s="9"/>
      <c r="C20" s="9"/>
      <c r="D20" s="9"/>
      <c r="E20" s="9"/>
      <c r="F20" s="9"/>
      <c r="G20" s="9"/>
      <c r="H20" s="9"/>
      <c r="I20" s="10" t="s">
        <v>48</v>
      </c>
      <c r="J20" s="13">
        <f>+J6+J18</f>
        <v>30732834000</v>
      </c>
      <c r="K20" s="13">
        <f t="shared" ref="K20:T20" si="11">+K6+K18</f>
        <v>0</v>
      </c>
      <c r="L20" s="13">
        <f t="shared" si="11"/>
        <v>0</v>
      </c>
      <c r="M20" s="13">
        <f t="shared" si="11"/>
        <v>30732834000</v>
      </c>
      <c r="N20" s="13">
        <f t="shared" si="11"/>
        <v>1187338000</v>
      </c>
      <c r="O20" s="14">
        <f t="shared" si="1"/>
        <v>29545496000</v>
      </c>
      <c r="P20" s="13">
        <f t="shared" si="11"/>
        <v>26800327480.279999</v>
      </c>
      <c r="Q20" s="13">
        <f t="shared" si="11"/>
        <v>2745168519.7199998</v>
      </c>
      <c r="R20" s="13">
        <f t="shared" si="11"/>
        <v>12211055587.119999</v>
      </c>
      <c r="S20" s="13">
        <f t="shared" si="11"/>
        <v>6903609792.54</v>
      </c>
      <c r="T20" s="13">
        <f t="shared" si="11"/>
        <v>6828963908.2600002</v>
      </c>
      <c r="U20" s="15">
        <f t="shared" si="3"/>
        <v>17334440412.880001</v>
      </c>
      <c r="V20" s="16">
        <f t="shared" si="4"/>
        <v>0.41329668613855725</v>
      </c>
      <c r="W20" s="16">
        <f t="shared" si="5"/>
        <v>0.23366031128873246</v>
      </c>
      <c r="X20" s="16">
        <f t="shared" si="6"/>
        <v>0.23113383875024471</v>
      </c>
      <c r="Y20" s="3"/>
      <c r="Z20" s="2"/>
      <c r="AA20" s="2"/>
      <c r="AB20" s="2"/>
      <c r="AC20" s="2"/>
      <c r="AD20" s="2"/>
    </row>
    <row r="21" spans="1:30" ht="15.75" thickTop="1" x14ac:dyDescent="0.25">
      <c r="A21" s="5" t="s">
        <v>53</v>
      </c>
      <c r="B21" s="5"/>
      <c r="C21" s="5"/>
      <c r="D21" s="5"/>
      <c r="E21" s="5"/>
      <c r="F21" s="5"/>
      <c r="G21" s="5"/>
      <c r="H21" s="5"/>
      <c r="I21" s="5"/>
      <c r="J21" s="5"/>
      <c r="K21" s="4"/>
      <c r="L21" s="5"/>
      <c r="M21" s="5"/>
      <c r="N21" s="5"/>
      <c r="O21" s="5"/>
      <c r="P21" s="4"/>
      <c r="Q21" s="4"/>
      <c r="R21" s="4"/>
      <c r="S21" s="17"/>
      <c r="T21" s="17"/>
      <c r="U21" s="11"/>
      <c r="V21" s="12"/>
      <c r="W21" s="12"/>
      <c r="X21" s="12"/>
      <c r="Y21" s="3"/>
      <c r="Z21" s="2"/>
      <c r="AA21" s="2"/>
      <c r="AB21" s="2"/>
      <c r="AC21" s="2"/>
      <c r="AD21" s="2"/>
    </row>
    <row r="22" spans="1:30" x14ac:dyDescent="0.25">
      <c r="A22" s="5" t="s">
        <v>55</v>
      </c>
      <c r="B22" s="5"/>
      <c r="C22" s="5"/>
      <c r="D22" s="5"/>
      <c r="E22" s="5"/>
      <c r="F22" s="5"/>
      <c r="G22" s="5"/>
      <c r="H22" s="5"/>
      <c r="I22" s="5"/>
      <c r="J22" s="5"/>
      <c r="K22" s="4"/>
      <c r="L22" s="5"/>
      <c r="M22" s="5"/>
      <c r="N22" s="5"/>
      <c r="O22" s="5"/>
      <c r="P22" s="4"/>
      <c r="Q22" s="4"/>
      <c r="R22" s="4"/>
      <c r="S22" s="17"/>
      <c r="T22" s="17"/>
      <c r="U22" s="11"/>
      <c r="V22" s="12"/>
      <c r="W22" s="12"/>
      <c r="X22" s="12"/>
      <c r="Y22" s="2"/>
      <c r="Z22" s="2"/>
      <c r="AA22" s="2"/>
      <c r="AB22" s="2"/>
      <c r="AC22" s="2"/>
      <c r="AD22" s="2"/>
    </row>
    <row r="23" spans="1:30" x14ac:dyDescent="0.25">
      <c r="A23" s="5" t="s">
        <v>54</v>
      </c>
      <c r="B23" s="5"/>
      <c r="C23" s="5"/>
      <c r="D23" s="5"/>
      <c r="E23" s="5"/>
      <c r="F23" s="5"/>
      <c r="G23" s="5"/>
      <c r="H23" s="5"/>
      <c r="I23" s="5"/>
      <c r="J23" s="5"/>
      <c r="K23" s="4"/>
      <c r="L23" s="5"/>
      <c r="M23" s="5"/>
      <c r="N23" s="5"/>
      <c r="O23" s="5"/>
      <c r="P23" s="4"/>
      <c r="Q23" s="4"/>
      <c r="R23" s="4"/>
      <c r="S23" s="17"/>
      <c r="T23" s="17"/>
      <c r="U23" s="11"/>
      <c r="V23" s="12"/>
      <c r="W23" s="12"/>
      <c r="X23" s="12"/>
      <c r="Y23" s="2"/>
      <c r="Z23" s="2"/>
      <c r="AA23" s="2"/>
      <c r="AB23" s="2"/>
      <c r="AC23" s="2"/>
      <c r="AD23" s="2"/>
    </row>
    <row r="24" spans="1:30" ht="30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2"/>
      <c r="Z24" s="2"/>
      <c r="AA24" s="2"/>
      <c r="AB24" s="2"/>
      <c r="AC24" s="2"/>
      <c r="AD24" s="2"/>
    </row>
    <row r="25" spans="1:30" ht="30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2"/>
      <c r="Z25" s="2"/>
      <c r="AA25" s="2"/>
      <c r="AB25" s="2"/>
      <c r="AC25" s="2"/>
      <c r="AD25" s="2"/>
    </row>
    <row r="26" spans="1:30" ht="30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2"/>
      <c r="Z26" s="2"/>
      <c r="AA26" s="2"/>
      <c r="AB26" s="2"/>
      <c r="AC26" s="2"/>
      <c r="AD26" s="2"/>
    </row>
    <row r="27" spans="1:30" ht="30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2"/>
      <c r="Z27" s="2"/>
      <c r="AA27" s="2"/>
      <c r="AB27" s="2"/>
      <c r="AC27" s="2"/>
      <c r="AD27" s="2"/>
    </row>
    <row r="28" spans="1:30" ht="30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AB28" s="2"/>
      <c r="AC28" s="2"/>
      <c r="AD28" s="2"/>
    </row>
    <row r="29" spans="1:30" ht="30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AB29" s="2"/>
      <c r="AC29" s="2"/>
      <c r="AD29" s="2"/>
    </row>
    <row r="30" spans="1:30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AB30" s="2"/>
      <c r="AC30" s="2"/>
      <c r="AD30" s="2"/>
    </row>
    <row r="31" spans="1:30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AB31" s="2"/>
      <c r="AC31" s="2"/>
      <c r="AD31" s="2"/>
    </row>
    <row r="32" spans="1:30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AB32" s="2"/>
      <c r="AC32" s="2"/>
      <c r="AD32" s="2"/>
    </row>
    <row r="33" spans="1:30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AB33" s="2"/>
      <c r="AC33" s="2"/>
      <c r="AD33" s="2"/>
    </row>
    <row r="34" spans="1:30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AB34" s="2"/>
      <c r="AC34" s="2"/>
      <c r="AD34" s="2"/>
    </row>
    <row r="35" spans="1:30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AB35" s="2"/>
      <c r="AC35" s="2"/>
      <c r="AD35" s="2"/>
    </row>
    <row r="36" spans="1:30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AB36" s="2"/>
      <c r="AC36" s="2"/>
      <c r="AD36" s="2"/>
    </row>
    <row r="37" spans="1:30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AB37" s="2"/>
      <c r="AC37" s="2"/>
      <c r="AD37" s="2"/>
    </row>
    <row r="38" spans="1:30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AB38" s="2"/>
      <c r="AC38" s="2"/>
      <c r="AD38" s="2"/>
    </row>
    <row r="39" spans="1:30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AB39" s="2"/>
      <c r="AC39" s="2"/>
      <c r="AD39" s="2"/>
    </row>
    <row r="40" spans="1:30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AB40" s="2"/>
      <c r="AC40" s="2"/>
      <c r="AD40" s="2"/>
    </row>
    <row r="41" spans="1:30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AB41" s="2"/>
      <c r="AC41" s="2"/>
      <c r="AD41" s="2"/>
    </row>
    <row r="42" spans="1:30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AB42" s="2"/>
      <c r="AC42" s="2"/>
      <c r="AD42" s="2"/>
    </row>
    <row r="43" spans="1:30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AB43" s="2"/>
      <c r="AC43" s="2"/>
      <c r="AD43" s="2"/>
    </row>
    <row r="44" spans="1:30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AB44" s="2"/>
      <c r="AC44" s="2"/>
      <c r="AD44" s="2"/>
    </row>
    <row r="45" spans="1:30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AB45" s="2"/>
      <c r="AC45" s="2"/>
      <c r="AD45" s="2"/>
    </row>
    <row r="46" spans="1:30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AB46" s="2"/>
      <c r="AC46" s="2"/>
      <c r="AD46" s="2"/>
    </row>
    <row r="47" spans="1:30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AB47" s="2"/>
      <c r="AC47" s="2"/>
      <c r="AD47" s="2"/>
    </row>
    <row r="48" spans="1:30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AB48" s="2"/>
      <c r="AC48" s="2"/>
      <c r="AD48" s="2"/>
    </row>
    <row r="49" spans="1:30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AB49" s="2"/>
      <c r="AC49" s="2"/>
      <c r="AD49" s="2"/>
    </row>
    <row r="50" spans="1:30" ht="19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AB50" s="2"/>
      <c r="AC50" s="2"/>
      <c r="AD50" s="2"/>
    </row>
    <row r="51" spans="1:30" ht="20.2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AB51" s="2"/>
      <c r="AC51" s="2"/>
      <c r="AD51" s="2"/>
    </row>
    <row r="52" spans="1:30" ht="16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AB52" s="2"/>
      <c r="AC52" s="2"/>
      <c r="AD52" s="2"/>
    </row>
    <row r="53" spans="1:30" ht="22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AB53" s="2"/>
      <c r="AC53" s="2"/>
      <c r="AD53" s="2"/>
    </row>
    <row r="54" spans="1:30" ht="14.2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AB54" s="2"/>
      <c r="AC54" s="2"/>
      <c r="AD54" s="2"/>
    </row>
    <row r="55" spans="1:30" ht="35.1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AB55" s="2"/>
      <c r="AC55" s="2"/>
      <c r="AD55" s="2"/>
    </row>
    <row r="56" spans="1:30" ht="35.1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AB56" s="2"/>
      <c r="AC56" s="2"/>
      <c r="AD56" s="2"/>
    </row>
    <row r="57" spans="1:30" ht="35.1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AB57" s="2"/>
      <c r="AC57" s="2"/>
      <c r="AD57" s="2"/>
    </row>
    <row r="58" spans="1:30" ht="35.1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AB58" s="2"/>
      <c r="AC58" s="2"/>
      <c r="AD58" s="2"/>
    </row>
    <row r="59" spans="1:30" ht="35.1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AB59" s="2"/>
      <c r="AC59" s="2"/>
      <c r="AD59" s="2"/>
    </row>
    <row r="60" spans="1:30" ht="35.1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AB60" s="2"/>
      <c r="AC60" s="2"/>
      <c r="AD60" s="2"/>
    </row>
    <row r="61" spans="1:30" ht="35.1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AB61" s="2"/>
      <c r="AC61" s="2"/>
      <c r="AD61" s="2"/>
    </row>
    <row r="62" spans="1:30" ht="35.1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AB62" s="2"/>
      <c r="AC62" s="2"/>
      <c r="AD62" s="2"/>
    </row>
    <row r="63" spans="1:30" ht="35.1" customHeight="1" x14ac:dyDescent="0.25">
      <c r="AB63" s="2"/>
      <c r="AC63" s="2"/>
      <c r="AD63" s="2"/>
    </row>
    <row r="64" spans="1:30" ht="35.1" customHeight="1" x14ac:dyDescent="0.25">
      <c r="AB64" s="2"/>
      <c r="AC64" s="2"/>
      <c r="AD64" s="2"/>
    </row>
    <row r="65" spans="28:30" ht="52.5" customHeight="1" x14ac:dyDescent="0.25">
      <c r="AB65" s="2"/>
      <c r="AC65" s="2"/>
      <c r="AD65" s="2"/>
    </row>
    <row r="66" spans="28:30" ht="30" customHeight="1" x14ac:dyDescent="0.25">
      <c r="AB66" s="2"/>
      <c r="AC66" s="2"/>
      <c r="AD66" s="2"/>
    </row>
    <row r="67" spans="28:30" x14ac:dyDescent="0.25">
      <c r="AB67" s="2"/>
      <c r="AC67" s="2"/>
      <c r="AD67" s="2"/>
    </row>
    <row r="68" spans="28:30" x14ac:dyDescent="0.25">
      <c r="AB68" s="2"/>
      <c r="AC68" s="2"/>
      <c r="AD68" s="2"/>
    </row>
    <row r="69" spans="28:30" x14ac:dyDescent="0.25">
      <c r="AB69" s="2"/>
      <c r="AC69" s="2"/>
      <c r="AD69" s="2"/>
    </row>
    <row r="70" spans="28:30" ht="30.75" customHeight="1" x14ac:dyDescent="0.25">
      <c r="AB70" s="2"/>
      <c r="AC70" s="2"/>
      <c r="AD70" s="2"/>
    </row>
    <row r="71" spans="28:30" x14ac:dyDescent="0.25">
      <c r="AB71" s="2"/>
      <c r="AC71" s="2"/>
      <c r="AD71" s="2"/>
    </row>
    <row r="72" spans="28:30" x14ac:dyDescent="0.25">
      <c r="AB72" s="2"/>
      <c r="AC72" s="2"/>
      <c r="AD72" s="2"/>
    </row>
    <row r="73" spans="28:30" x14ac:dyDescent="0.25">
      <c r="AB73" s="2"/>
      <c r="AC73" s="2"/>
      <c r="AD73" s="2"/>
    </row>
    <row r="74" spans="28:30" x14ac:dyDescent="0.25">
      <c r="AB74" s="2"/>
      <c r="AC74" s="2"/>
      <c r="AD74" s="2"/>
    </row>
    <row r="75" spans="28:30" x14ac:dyDescent="0.25">
      <c r="AB75" s="2"/>
      <c r="AC75" s="2"/>
      <c r="AD75" s="2"/>
    </row>
    <row r="76" spans="28:30" x14ac:dyDescent="0.25">
      <c r="AB76" s="2"/>
      <c r="AC76" s="2"/>
      <c r="AD76" s="2"/>
    </row>
    <row r="77" spans="28:30" x14ac:dyDescent="0.25">
      <c r="AB77" s="2"/>
      <c r="AC77" s="2"/>
      <c r="AD77" s="2"/>
    </row>
    <row r="78" spans="28:30" x14ac:dyDescent="0.25">
      <c r="AB78" s="2"/>
      <c r="AC78" s="2"/>
      <c r="AD78" s="2"/>
    </row>
    <row r="79" spans="28:30" x14ac:dyDescent="0.25">
      <c r="AB79" s="2"/>
      <c r="AC79" s="2"/>
      <c r="AD79" s="2"/>
    </row>
  </sheetData>
  <mergeCells count="4">
    <mergeCell ref="A1:X1"/>
    <mergeCell ref="A2:X2"/>
    <mergeCell ref="A3:X3"/>
    <mergeCell ref="T4:X4"/>
  </mergeCells>
  <printOptions horizontalCentered="1"/>
  <pageMargins left="0" right="0" top="0.78740157480314965" bottom="0.78740157480314965" header="0.78740157480314965" footer="0.78740157480314965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DIRECCION DE COMERCIO EXT</vt:lpstr>
      <vt:lpstr>'DIRECCION DE COMERCIO EXT'!Títulos_a_imprimir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2023-06-05T14:20:12Z</cp:lastPrinted>
  <dcterms:created xsi:type="dcterms:W3CDTF">2023-06-01T12:25:09Z</dcterms:created>
  <dcterms:modified xsi:type="dcterms:W3CDTF">2023-06-06T12:56:19Z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