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EJECUCION GESTION GRAL" sheetId="1" r:id="rId1"/>
  </sheets>
  <definedNames>
    <definedName name="_xlnm.Print_Titles" localSheetId="0">'EJECUCION GESTION GRAL'!$6:$6</definedName>
  </definedNames>
  <calcPr calcId="152511"/>
</workbook>
</file>

<file path=xl/calcChain.xml><?xml version="1.0" encoding="utf-8"?>
<calcChain xmlns="http://schemas.openxmlformats.org/spreadsheetml/2006/main">
  <c r="V48" i="1" l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29" i="1"/>
  <c r="U29" i="1"/>
  <c r="T29" i="1"/>
  <c r="S29" i="1"/>
  <c r="V27" i="1"/>
  <c r="U27" i="1"/>
  <c r="T27" i="1"/>
  <c r="S27" i="1"/>
  <c r="V26" i="1"/>
  <c r="U26" i="1"/>
  <c r="T26" i="1"/>
  <c r="S26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3" i="1"/>
  <c r="U13" i="1"/>
  <c r="T13" i="1"/>
  <c r="S13" i="1"/>
  <c r="V11" i="1"/>
  <c r="U11" i="1"/>
  <c r="T11" i="1"/>
  <c r="S11" i="1"/>
  <c r="V10" i="1"/>
  <c r="U10" i="1"/>
  <c r="T10" i="1"/>
  <c r="S10" i="1"/>
  <c r="V9" i="1"/>
  <c r="U9" i="1"/>
  <c r="T9" i="1"/>
  <c r="S9" i="1"/>
  <c r="R30" i="1"/>
  <c r="Q30" i="1"/>
  <c r="P30" i="1"/>
  <c r="O30" i="1"/>
  <c r="N30" i="1"/>
  <c r="M30" i="1"/>
  <c r="L30" i="1"/>
  <c r="K30" i="1"/>
  <c r="J30" i="1"/>
  <c r="R28" i="1"/>
  <c r="Q28" i="1"/>
  <c r="P28" i="1"/>
  <c r="O28" i="1"/>
  <c r="N28" i="1"/>
  <c r="M28" i="1"/>
  <c r="L28" i="1"/>
  <c r="K28" i="1"/>
  <c r="J28" i="1"/>
  <c r="R25" i="1"/>
  <c r="Q25" i="1"/>
  <c r="P25" i="1"/>
  <c r="O25" i="1"/>
  <c r="N25" i="1"/>
  <c r="M25" i="1"/>
  <c r="L25" i="1"/>
  <c r="K25" i="1"/>
  <c r="J25" i="1"/>
  <c r="R14" i="1"/>
  <c r="Q14" i="1"/>
  <c r="P14" i="1"/>
  <c r="O14" i="1"/>
  <c r="N14" i="1"/>
  <c r="M14" i="1"/>
  <c r="S14" i="1" s="1"/>
  <c r="L14" i="1"/>
  <c r="K14" i="1"/>
  <c r="J14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S12" i="1" l="1"/>
  <c r="S30" i="1"/>
  <c r="T25" i="1"/>
  <c r="S25" i="1"/>
  <c r="T12" i="1"/>
  <c r="T30" i="1"/>
  <c r="V12" i="1"/>
  <c r="V25" i="1"/>
  <c r="V30" i="1"/>
  <c r="U12" i="1"/>
  <c r="U25" i="1"/>
  <c r="U30" i="1"/>
  <c r="T8" i="1"/>
  <c r="T14" i="1"/>
  <c r="T28" i="1"/>
  <c r="J7" i="1"/>
  <c r="J49" i="1" s="1"/>
  <c r="Q7" i="1"/>
  <c r="Q49" i="1" s="1"/>
  <c r="U14" i="1"/>
  <c r="U28" i="1"/>
  <c r="S8" i="1"/>
  <c r="S28" i="1"/>
  <c r="V8" i="1"/>
  <c r="V14" i="1"/>
  <c r="V28" i="1"/>
  <c r="U8" i="1"/>
  <c r="K7" i="1"/>
  <c r="K49" i="1" s="1"/>
  <c r="N7" i="1"/>
  <c r="N49" i="1" s="1"/>
  <c r="R7" i="1"/>
  <c r="R49" i="1" s="1"/>
  <c r="O7" i="1"/>
  <c r="O49" i="1" s="1"/>
  <c r="L7" i="1"/>
  <c r="L49" i="1" s="1"/>
  <c r="M7" i="1"/>
  <c r="M49" i="1" s="1"/>
  <c r="P7" i="1"/>
  <c r="P49" i="1" s="1"/>
  <c r="T7" i="1" l="1"/>
  <c r="V7" i="1"/>
  <c r="S7" i="1"/>
  <c r="U7" i="1"/>
  <c r="V49" i="1" l="1"/>
  <c r="S49" i="1"/>
  <c r="U49" i="1"/>
  <c r="T49" i="1"/>
</calcChain>
</file>

<file path=xl/sharedStrings.xml><?xml version="1.0" encoding="utf-8"?>
<sst xmlns="http://schemas.openxmlformats.org/spreadsheetml/2006/main" count="352" uniqueCount="114">
  <si>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</si>
  <si>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</si>
  <si>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</si>
  <si>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</si>
  <si>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</si>
  <si>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</si>
  <si>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</si>
  <si>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</si>
  <si>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</si>
  <si>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</si>
  <si>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</si>
  <si>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</si>
  <si>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</si>
  <si>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</si>
  <si>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</si>
  <si>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</si>
  <si>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</si>
  <si>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</si>
  <si>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</si>
  <si>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</si>
  <si>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</si>
  <si>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</si>
  <si>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</si>
  <si>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</si>
  <si>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</si>
  <si>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</si>
  <si>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</si>
  <si>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</si>
  <si>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</si>
  <si>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</si>
  <si>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</si>
  <si>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</si>
  <si>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</si>
  <si>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</si>
  <si>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</si>
  <si>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</si>
  <si>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</si>
  <si>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</si>
  <si>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</si>
  <si>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</si>
  <si>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</si>
  <si>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</si>
  <si>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</si>
  <si>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</si>
  <si>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</si>
  <si>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</si>
  <si>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</si>
  <si>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</si>
  <si>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</si>
  <si>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</si>
  <si>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</si>
  <si>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</si>
  <si>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</si>
  <si>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</si>
  <si>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</si>
  <si>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</si>
  <si>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</si>
  <si>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</si>
  <si>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</si>
  <si>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</si>
  <si>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</si>
  <si>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</si>
  <si>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</si>
  <si>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</si>
  <si>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</si>
  <si>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</si>
  <si>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</si>
  <si>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</si>
  <si>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</si>
  <si>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</si>
  <si>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</si>
  <si>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</si>
  <si>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</si>
  <si>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</si>
  <si>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</si>
  <si>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</si>
  <si>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</si>
  <si>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</si>
  <si>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</si>
  <si>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</si>
  <si>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</si>
  <si>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</si>
  <si>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</si>
  <si>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</si>
  <si>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</si>
  <si>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</si>
  <si>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</si>
  <si>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</si>
  <si>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</si>
  <si>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</si>
  <si>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</si>
  <si>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</si>
  <si>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</si>
  <si>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</si>
  <si>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</si>
  <si>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</si>
  <si>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</si>
  <si>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</si>
  <si>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</si>
  <si>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SERVICIO DE LA DEUDA PUBLICA </t>
  </si>
  <si>
    <t xml:space="preserve">INVERSION </t>
  </si>
  <si>
    <t>TOTAL PRESUPUESTO A+B+C</t>
  </si>
  <si>
    <t>APROPIACION SIN COMPROMETER</t>
  </si>
  <si>
    <t>OBLIG/ APR</t>
  </si>
  <si>
    <t>PAGO/ APR</t>
  </si>
  <si>
    <t>MINISTERIO DE COMERCIO INDUSTRIA Y TURISMO</t>
  </si>
  <si>
    <t>EJECUCION PRESUPUESTAL ACUMULADA CON CORTE AL 31 DE MARZO DE 2023</t>
  </si>
  <si>
    <t>UNIDAD EJECUTORA 350101-000 GESTION GENERAL</t>
  </si>
  <si>
    <t>FECHA DE GENERACION : ABRIL 03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</si>
  <si>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</si>
  <si>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</si>
  <si>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</si>
  <si>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</si>
  <si>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t>COMP/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</si>
</sst>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0"/>
      <color rgb="FF000000"/>
      <name val="Montserrat"/>
    </font>
    <font>
      <sz val="10"/>
      <name val="Montserrat"/>
    </font>
    <font>
      <sz val="11"/>
      <name val="Montserrat"/>
    </font>
    <font>
      <b/>
      <sz val="9"/>
      <color rgb="FF000000"/>
      <name val="Montserrat"/>
    </font>
    <font>
      <b/>
      <sz val="8"/>
      <color rgb="FF000000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4" fillId="0" borderId="0" xfId="0" applyFont="1" applyFill="1" applyBorder="1"/>
    <xf numFmtId="7" fontId="4" fillId="0" borderId="0" xfId="0" applyNumberFormat="1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8</xdr:col>
      <xdr:colOff>587375</xdr:colOff>
      <xdr:row>2</xdr:row>
      <xdr:rowOff>63500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35052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7"/>
  <sheetViews>
    <sheetView showGridLines="0" tabSelected="1" workbookViewId="0">
      <selection activeCell="V49" sqref="V49"/>
    </sheetView>
  </sheetViews>
  <sheetFormatPr baseColWidth="10" defaultRowHeight="15"/>
  <cols>
    <col min="1" max="5" width="5.42578125" customWidth="1"/>
    <col min="6" max="6" width="6.42578125" customWidth="1"/>
    <col min="7" max="7" width="4.5703125" customWidth="1"/>
    <col min="8" max="8" width="3.85546875" customWidth="1"/>
    <col min="9" max="9" width="27.5703125" customWidth="1"/>
    <col min="10" max="10" width="17.42578125" customWidth="1"/>
    <col min="11" max="11" width="16.42578125" customWidth="1"/>
    <col min="12" max="12" width="17.28515625" customWidth="1"/>
    <col min="13" max="13" width="18.85546875" customWidth="1"/>
    <col min="14" max="14" width="17.5703125" customWidth="1"/>
    <col min="15" max="15" width="17.7109375" customWidth="1"/>
    <col min="16" max="16" width="17.5703125" customWidth="1"/>
    <col min="17" max="17" width="16.5703125" customWidth="1"/>
    <col min="18" max="18" width="16.85546875" customWidth="1"/>
    <col min="19" max="19" width="16.140625" customWidth="1"/>
    <col min="20" max="20" width="7.7109375" customWidth="1"/>
    <col min="21" max="21" width="6.85546875" customWidth="1"/>
    <col min="22" max="22" width="7.42578125" customWidth="1"/>
  </cols>
  <sheetData>
    <row r="2" spans="1:23">
      <c r="A2" s="26" t="s">
        <v>105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3">
      <c r="A3" s="26" t="s">
        <v>106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3" ht="18">
      <c r="A4" s="26" t="s">
        <v>107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3" ht="15.75" thickBot="1">
      <c r="A5" s="25" t="s">
        <v>0</v>
      </c>
      <c r="B5" s="25" t="s">
        <v>0</v>
      </c>
      <c r="C5" s="25" t="s">
        <v>0</v>
      </c>
      <c r="D5" s="25" t="s">
        <v>0</v>
      </c>
      <c r="E5" s="25" t="s">
        <v>0</v>
      </c>
      <c r="F5" s="25" t="s">
        <v>0</v>
      </c>
      <c r="G5" s="25" t="s">
        <v>0</v>
      </c>
      <c r="H5" s="25" t="s">
        <v>0</v>
      </c>
      <c r="I5" s="25" t="s">
        <v>0</v>
      </c>
      <c r="J5" s="25" t="s">
        <v>0</v>
      </c>
      <c r="K5" s="25" t="s">
        <v>0</v>
      </c>
      <c r="L5" s="25" t="s">
        <v>0</v>
      </c>
      <c r="M5" s="25" t="s">
        <v>0</v>
      </c>
      <c r="N5" s="25" t="s">
        <v>0</v>
      </c>
      <c r="O5" s="25" t="s">
        <v>0</v>
      </c>
      <c r="P5" s="25" t="s">
        <v>0</v>
      </c>
      <c r="Q5" s="25" t="s">
        <v>0</v>
      </c>
      <c r="R5" s="30" t="s">
        <v>108</v>
      </c>
      <c r="S5" s="31"/>
      <c r="T5" s="31"/>
      <c r="U5" s="31"/>
      <c r="V5" s="31"/>
    </row>
    <row r="6" spans="1:23" ht="27.75" customHeight="1" thickTop="1" thickBo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6" t="s">
        <v>102</v>
      </c>
      <c r="T6" s="6" t="s">
        <v>113</v>
      </c>
      <c r="U6" s="6" t="s">
        <v>103</v>
      </c>
      <c r="V6" s="6" t="s">
        <v>104</v>
      </c>
    </row>
    <row r="7" spans="1:23" ht="29.25" customHeight="1" thickTop="1" thickBot="1">
      <c r="A7" s="7" t="s">
        <v>19</v>
      </c>
      <c r="B7" s="7"/>
      <c r="C7" s="7"/>
      <c r="D7" s="7"/>
      <c r="E7" s="7"/>
      <c r="F7" s="7"/>
      <c r="G7" s="7"/>
      <c r="H7" s="7"/>
      <c r="I7" s="8" t="s">
        <v>95</v>
      </c>
      <c r="J7" s="9">
        <f>+J8+J12+J14+J25</f>
        <v>392430208000</v>
      </c>
      <c r="K7" s="9">
        <f t="shared" ref="K7:R7" si="0">+K8+K12+K14+K25</f>
        <v>11000000000</v>
      </c>
      <c r="L7" s="9">
        <f t="shared" si="0"/>
        <v>0</v>
      </c>
      <c r="M7" s="9">
        <f t="shared" si="0"/>
        <v>403430208000</v>
      </c>
      <c r="N7" s="9">
        <f t="shared" si="0"/>
        <v>373213650713.92999</v>
      </c>
      <c r="O7" s="9">
        <f t="shared" si="0"/>
        <v>30216557286.07</v>
      </c>
      <c r="P7" s="9">
        <f t="shared" si="0"/>
        <v>287461756280.27002</v>
      </c>
      <c r="Q7" s="9">
        <f t="shared" si="0"/>
        <v>79574769455.130005</v>
      </c>
      <c r="R7" s="9">
        <f t="shared" si="0"/>
        <v>79574769455.130005</v>
      </c>
      <c r="S7" s="16">
        <f t="shared" ref="S7:S49" si="1">+M7-P7</f>
        <v>115968451719.72998</v>
      </c>
      <c r="T7" s="17">
        <f t="shared" ref="T7:T49" si="2">+P7/M7</f>
        <v>0.71254395575720009</v>
      </c>
      <c r="U7" s="17">
        <f t="shared" ref="U7:U49" si="3">+Q7/M7</f>
        <v>0.19724544141010383</v>
      </c>
      <c r="V7" s="17">
        <f t="shared" ref="V7:V49" si="4">+R7/M7</f>
        <v>0.19724544141010383</v>
      </c>
      <c r="W7" s="4"/>
    </row>
    <row r="8" spans="1:23" ht="21.75" customHeight="1" thickTop="1" thickBot="1">
      <c r="A8" s="19" t="s">
        <v>19</v>
      </c>
      <c r="B8" s="19" t="s">
        <v>20</v>
      </c>
      <c r="C8" s="19"/>
      <c r="D8" s="19"/>
      <c r="E8" s="19"/>
      <c r="F8" s="19"/>
      <c r="G8" s="19"/>
      <c r="H8" s="19"/>
      <c r="I8" s="20" t="s">
        <v>94</v>
      </c>
      <c r="J8" s="21">
        <f>SUM(J9:J11)</f>
        <v>46186259000</v>
      </c>
      <c r="K8" s="21">
        <f t="shared" ref="K8:R8" si="5">SUM(K9:K11)</f>
        <v>0</v>
      </c>
      <c r="L8" s="21">
        <f t="shared" si="5"/>
        <v>0</v>
      </c>
      <c r="M8" s="21">
        <f t="shared" si="5"/>
        <v>46186259000</v>
      </c>
      <c r="N8" s="21">
        <f t="shared" si="5"/>
        <v>46184826903</v>
      </c>
      <c r="O8" s="21">
        <f t="shared" si="5"/>
        <v>1432097</v>
      </c>
      <c r="P8" s="21">
        <f t="shared" si="5"/>
        <v>8788952549</v>
      </c>
      <c r="Q8" s="21">
        <f t="shared" si="5"/>
        <v>8579711983</v>
      </c>
      <c r="R8" s="21">
        <f t="shared" si="5"/>
        <v>8579711983</v>
      </c>
      <c r="S8" s="22">
        <f t="shared" si="1"/>
        <v>37397306451</v>
      </c>
      <c r="T8" s="23">
        <f t="shared" si="2"/>
        <v>0.19029366610965395</v>
      </c>
      <c r="U8" s="23">
        <f t="shared" si="3"/>
        <v>0.18576330208948078</v>
      </c>
      <c r="V8" s="23">
        <f t="shared" si="4"/>
        <v>0.18576330208948078</v>
      </c>
      <c r="W8" s="4"/>
    </row>
    <row r="9" spans="1:23" ht="16.5" thickTop="1" thickBot="1">
      <c r="A9" s="11" t="s">
        <v>19</v>
      </c>
      <c r="B9" s="11" t="s">
        <v>20</v>
      </c>
      <c r="C9" s="11" t="s">
        <v>20</v>
      </c>
      <c r="D9" s="11" t="s">
        <v>20</v>
      </c>
      <c r="E9" s="11"/>
      <c r="F9" s="11" t="s">
        <v>21</v>
      </c>
      <c r="G9" s="11" t="s">
        <v>22</v>
      </c>
      <c r="H9" s="11" t="s">
        <v>23</v>
      </c>
      <c r="I9" s="12" t="s">
        <v>24</v>
      </c>
      <c r="J9" s="13">
        <v>26059688000</v>
      </c>
      <c r="K9" s="13">
        <v>0</v>
      </c>
      <c r="L9" s="13">
        <v>0</v>
      </c>
      <c r="M9" s="13">
        <v>26059688000</v>
      </c>
      <c r="N9" s="13">
        <v>26059688000</v>
      </c>
      <c r="O9" s="13">
        <v>0</v>
      </c>
      <c r="P9" s="13">
        <v>4844132279</v>
      </c>
      <c r="Q9" s="13">
        <v>4802219656</v>
      </c>
      <c r="R9" s="13">
        <v>4802219656</v>
      </c>
      <c r="S9" s="14">
        <f t="shared" si="1"/>
        <v>21215555721</v>
      </c>
      <c r="T9" s="15">
        <f t="shared" si="2"/>
        <v>0.18588604280296833</v>
      </c>
      <c r="U9" s="15">
        <f t="shared" si="3"/>
        <v>0.18427771107620322</v>
      </c>
      <c r="V9" s="15">
        <f t="shared" si="4"/>
        <v>0.18427771107620322</v>
      </c>
      <c r="W9" s="4"/>
    </row>
    <row r="10" spans="1:23" ht="24" thickTop="1" thickBot="1">
      <c r="A10" s="11" t="s">
        <v>19</v>
      </c>
      <c r="B10" s="11" t="s">
        <v>20</v>
      </c>
      <c r="C10" s="11" t="s">
        <v>20</v>
      </c>
      <c r="D10" s="11" t="s">
        <v>25</v>
      </c>
      <c r="E10" s="11"/>
      <c r="F10" s="11" t="s">
        <v>21</v>
      </c>
      <c r="G10" s="11" t="s">
        <v>22</v>
      </c>
      <c r="H10" s="11" t="s">
        <v>23</v>
      </c>
      <c r="I10" s="12" t="s">
        <v>26</v>
      </c>
      <c r="J10" s="13">
        <v>9164371000</v>
      </c>
      <c r="K10" s="13">
        <v>0</v>
      </c>
      <c r="L10" s="13">
        <v>0</v>
      </c>
      <c r="M10" s="13">
        <v>9164371000</v>
      </c>
      <c r="N10" s="13">
        <v>9162938903</v>
      </c>
      <c r="O10" s="13">
        <v>1432097</v>
      </c>
      <c r="P10" s="13">
        <v>1994262014</v>
      </c>
      <c r="Q10" s="13">
        <v>1866513933</v>
      </c>
      <c r="R10" s="13">
        <v>1866513933</v>
      </c>
      <c r="S10" s="14">
        <f t="shared" si="1"/>
        <v>7170108986</v>
      </c>
      <c r="T10" s="15">
        <f t="shared" si="2"/>
        <v>0.21761035361837708</v>
      </c>
      <c r="U10" s="15">
        <f t="shared" si="3"/>
        <v>0.20367070833339243</v>
      </c>
      <c r="V10" s="15">
        <f t="shared" si="4"/>
        <v>0.20367070833339243</v>
      </c>
      <c r="W10" s="4"/>
    </row>
    <row r="11" spans="1:23" ht="35.25" thickTop="1" thickBot="1">
      <c r="A11" s="11" t="s">
        <v>19</v>
      </c>
      <c r="B11" s="11" t="s">
        <v>20</v>
      </c>
      <c r="C11" s="11" t="s">
        <v>20</v>
      </c>
      <c r="D11" s="11" t="s">
        <v>27</v>
      </c>
      <c r="E11" s="11"/>
      <c r="F11" s="11" t="s">
        <v>21</v>
      </c>
      <c r="G11" s="11" t="s">
        <v>22</v>
      </c>
      <c r="H11" s="11" t="s">
        <v>23</v>
      </c>
      <c r="I11" s="12" t="s">
        <v>28</v>
      </c>
      <c r="J11" s="13">
        <v>10962200000</v>
      </c>
      <c r="K11" s="13">
        <v>0</v>
      </c>
      <c r="L11" s="13">
        <v>0</v>
      </c>
      <c r="M11" s="13">
        <v>10962200000</v>
      </c>
      <c r="N11" s="13">
        <v>10962200000</v>
      </c>
      <c r="O11" s="13">
        <v>0</v>
      </c>
      <c r="P11" s="13">
        <v>1950558256</v>
      </c>
      <c r="Q11" s="13">
        <v>1910978394</v>
      </c>
      <c r="R11" s="13">
        <v>1910978394</v>
      </c>
      <c r="S11" s="14">
        <f t="shared" si="1"/>
        <v>9011641744</v>
      </c>
      <c r="T11" s="15">
        <f t="shared" si="2"/>
        <v>0.17793492693072557</v>
      </c>
      <c r="U11" s="15">
        <f t="shared" si="3"/>
        <v>0.17432435040411595</v>
      </c>
      <c r="V11" s="15">
        <f t="shared" si="4"/>
        <v>0.17432435040411595</v>
      </c>
      <c r="W11" s="4"/>
    </row>
    <row r="12" spans="1:23" ht="24" thickTop="1" thickBot="1">
      <c r="A12" s="19" t="s">
        <v>19</v>
      </c>
      <c r="B12" s="19" t="s">
        <v>25</v>
      </c>
      <c r="C12" s="19"/>
      <c r="D12" s="19"/>
      <c r="E12" s="19"/>
      <c r="F12" s="19"/>
      <c r="G12" s="19"/>
      <c r="H12" s="19"/>
      <c r="I12" s="20" t="s">
        <v>96</v>
      </c>
      <c r="J12" s="21">
        <f>+J13</f>
        <v>20516237000</v>
      </c>
      <c r="K12" s="21">
        <f t="shared" ref="K12:R12" si="6">+K13</f>
        <v>0</v>
      </c>
      <c r="L12" s="21">
        <f t="shared" si="6"/>
        <v>0</v>
      </c>
      <c r="M12" s="21">
        <f t="shared" si="6"/>
        <v>20516237000</v>
      </c>
      <c r="N12" s="21">
        <f t="shared" si="6"/>
        <v>17405988510.669998</v>
      </c>
      <c r="O12" s="21">
        <f t="shared" si="6"/>
        <v>3110248489.3299999</v>
      </c>
      <c r="P12" s="21">
        <f t="shared" si="6"/>
        <v>14170828326.01</v>
      </c>
      <c r="Q12" s="21">
        <f t="shared" si="6"/>
        <v>4825541604.8699999</v>
      </c>
      <c r="R12" s="21">
        <f t="shared" si="6"/>
        <v>4825541604.8699999</v>
      </c>
      <c r="S12" s="22">
        <f t="shared" si="1"/>
        <v>6345408673.9899998</v>
      </c>
      <c r="T12" s="23">
        <f t="shared" si="2"/>
        <v>0.69071284007929912</v>
      </c>
      <c r="U12" s="23">
        <f t="shared" si="3"/>
        <v>0.23520597879962099</v>
      </c>
      <c r="V12" s="23">
        <f t="shared" si="4"/>
        <v>0.23520597879962099</v>
      </c>
      <c r="W12" s="4"/>
    </row>
    <row r="13" spans="1:23" ht="24" thickTop="1" thickBot="1">
      <c r="A13" s="11" t="s">
        <v>19</v>
      </c>
      <c r="B13" s="11" t="s">
        <v>25</v>
      </c>
      <c r="C13" s="11"/>
      <c r="D13" s="11"/>
      <c r="E13" s="11"/>
      <c r="F13" s="11" t="s">
        <v>21</v>
      </c>
      <c r="G13" s="11" t="s">
        <v>22</v>
      </c>
      <c r="H13" s="11" t="s">
        <v>23</v>
      </c>
      <c r="I13" s="12" t="s">
        <v>29</v>
      </c>
      <c r="J13" s="13">
        <v>20516237000</v>
      </c>
      <c r="K13" s="13">
        <v>0</v>
      </c>
      <c r="L13" s="13">
        <v>0</v>
      </c>
      <c r="M13" s="13">
        <v>20516237000</v>
      </c>
      <c r="N13" s="13">
        <v>17405988510.669998</v>
      </c>
      <c r="O13" s="13">
        <v>3110248489.3299999</v>
      </c>
      <c r="P13" s="13">
        <v>14170828326.01</v>
      </c>
      <c r="Q13" s="13">
        <v>4825541604.8699999</v>
      </c>
      <c r="R13" s="13">
        <v>4825541604.8699999</v>
      </c>
      <c r="S13" s="14">
        <f t="shared" si="1"/>
        <v>6345408673.9899998</v>
      </c>
      <c r="T13" s="15">
        <f t="shared" si="2"/>
        <v>0.69071284007929912</v>
      </c>
      <c r="U13" s="15">
        <f t="shared" si="3"/>
        <v>0.23520597879962099</v>
      </c>
      <c r="V13" s="15">
        <f t="shared" si="4"/>
        <v>0.23520597879962099</v>
      </c>
      <c r="W13" s="4"/>
    </row>
    <row r="14" spans="1:23" ht="21.75" customHeight="1" thickTop="1" thickBot="1">
      <c r="A14" s="19" t="s">
        <v>19</v>
      </c>
      <c r="B14" s="19" t="s">
        <v>27</v>
      </c>
      <c r="C14" s="19"/>
      <c r="D14" s="19"/>
      <c r="E14" s="19"/>
      <c r="F14" s="19"/>
      <c r="G14" s="19"/>
      <c r="H14" s="19"/>
      <c r="I14" s="20" t="s">
        <v>97</v>
      </c>
      <c r="J14" s="21">
        <f>SUM(J15:J24)</f>
        <v>310175482000</v>
      </c>
      <c r="K14" s="21">
        <f t="shared" ref="K14:R14" si="7">SUM(K15:K24)</f>
        <v>11000000000</v>
      </c>
      <c r="L14" s="21">
        <f t="shared" si="7"/>
        <v>0</v>
      </c>
      <c r="M14" s="21">
        <f t="shared" si="7"/>
        <v>321175482000</v>
      </c>
      <c r="N14" s="21">
        <f t="shared" si="7"/>
        <v>296056591300.26001</v>
      </c>
      <c r="O14" s="21">
        <f t="shared" si="7"/>
        <v>25118890699.739998</v>
      </c>
      <c r="P14" s="21">
        <f t="shared" si="7"/>
        <v>250936157341.26001</v>
      </c>
      <c r="Q14" s="21">
        <f t="shared" si="7"/>
        <v>52603697803.260002</v>
      </c>
      <c r="R14" s="21">
        <f t="shared" si="7"/>
        <v>52603697803.260002</v>
      </c>
      <c r="S14" s="22">
        <f t="shared" si="1"/>
        <v>70239324658.73999</v>
      </c>
      <c r="T14" s="23">
        <f t="shared" si="2"/>
        <v>0.78130545886830804</v>
      </c>
      <c r="U14" s="23">
        <f t="shared" si="3"/>
        <v>0.16378491121330363</v>
      </c>
      <c r="V14" s="23">
        <f t="shared" si="4"/>
        <v>0.16378491121330363</v>
      </c>
      <c r="W14" s="4"/>
    </row>
    <row r="15" spans="1:23" ht="57.75" thickTop="1" thickBot="1">
      <c r="A15" s="11" t="s">
        <v>19</v>
      </c>
      <c r="B15" s="11" t="s">
        <v>27</v>
      </c>
      <c r="C15" s="11" t="s">
        <v>20</v>
      </c>
      <c r="D15" s="11" t="s">
        <v>20</v>
      </c>
      <c r="E15" s="11" t="s">
        <v>30</v>
      </c>
      <c r="F15" s="11" t="s">
        <v>21</v>
      </c>
      <c r="G15" s="11" t="s">
        <v>22</v>
      </c>
      <c r="H15" s="11" t="s">
        <v>23</v>
      </c>
      <c r="I15" s="12" t="s">
        <v>31</v>
      </c>
      <c r="J15" s="13">
        <v>158651899000</v>
      </c>
      <c r="K15" s="13">
        <v>0</v>
      </c>
      <c r="L15" s="13">
        <v>0</v>
      </c>
      <c r="M15" s="13">
        <v>158651899000</v>
      </c>
      <c r="N15" s="13">
        <v>158651899000</v>
      </c>
      <c r="O15" s="13">
        <v>0</v>
      </c>
      <c r="P15" s="13">
        <v>158651899000</v>
      </c>
      <c r="Q15" s="13">
        <v>38051899000</v>
      </c>
      <c r="R15" s="13">
        <v>38051899000</v>
      </c>
      <c r="S15" s="14">
        <f t="shared" si="1"/>
        <v>0</v>
      </c>
      <c r="T15" s="15">
        <f t="shared" si="2"/>
        <v>1</v>
      </c>
      <c r="U15" s="15">
        <f t="shared" si="3"/>
        <v>0.23984521609791762</v>
      </c>
      <c r="V15" s="15">
        <f t="shared" si="4"/>
        <v>0.23984521609791762</v>
      </c>
      <c r="W15" s="4"/>
    </row>
    <row r="16" spans="1:23" ht="24" thickTop="1" thickBot="1">
      <c r="A16" s="11" t="s">
        <v>19</v>
      </c>
      <c r="B16" s="11" t="s">
        <v>27</v>
      </c>
      <c r="C16" s="11" t="s">
        <v>25</v>
      </c>
      <c r="D16" s="11" t="s">
        <v>25</v>
      </c>
      <c r="E16" s="11"/>
      <c r="F16" s="11" t="s">
        <v>21</v>
      </c>
      <c r="G16" s="11" t="s">
        <v>22</v>
      </c>
      <c r="H16" s="11" t="s">
        <v>23</v>
      </c>
      <c r="I16" s="12" t="s">
        <v>32</v>
      </c>
      <c r="J16" s="13">
        <v>10795890000</v>
      </c>
      <c r="K16" s="13">
        <v>0</v>
      </c>
      <c r="L16" s="13">
        <v>0</v>
      </c>
      <c r="M16" s="13">
        <v>10795890000</v>
      </c>
      <c r="N16" s="13">
        <v>10265006175</v>
      </c>
      <c r="O16" s="13">
        <v>530883825</v>
      </c>
      <c r="P16" s="13">
        <v>10265006175</v>
      </c>
      <c r="Q16" s="13">
        <v>3200433423</v>
      </c>
      <c r="R16" s="13">
        <v>3200433423</v>
      </c>
      <c r="S16" s="14">
        <f t="shared" si="1"/>
        <v>530883825</v>
      </c>
      <c r="T16" s="15">
        <f t="shared" si="2"/>
        <v>0.95082537660165123</v>
      </c>
      <c r="U16" s="15">
        <f t="shared" si="3"/>
        <v>0.29644924346209528</v>
      </c>
      <c r="V16" s="15">
        <f t="shared" si="4"/>
        <v>0.29644924346209528</v>
      </c>
      <c r="W16" s="4"/>
    </row>
    <row r="17" spans="1:23" ht="16.5" thickTop="1" thickBot="1">
      <c r="A17" s="11" t="s">
        <v>19</v>
      </c>
      <c r="B17" s="11" t="s">
        <v>27</v>
      </c>
      <c r="C17" s="11" t="s">
        <v>27</v>
      </c>
      <c r="D17" s="11" t="s">
        <v>33</v>
      </c>
      <c r="E17" s="11" t="s">
        <v>34</v>
      </c>
      <c r="F17" s="11" t="s">
        <v>21</v>
      </c>
      <c r="G17" s="11" t="s">
        <v>22</v>
      </c>
      <c r="H17" s="11" t="s">
        <v>23</v>
      </c>
      <c r="I17" s="12" t="s">
        <v>35</v>
      </c>
      <c r="J17" s="13">
        <v>68305138000</v>
      </c>
      <c r="K17" s="13">
        <v>11000000000</v>
      </c>
      <c r="L17" s="13">
        <v>0</v>
      </c>
      <c r="M17" s="13">
        <v>79305138000</v>
      </c>
      <c r="N17" s="13">
        <v>79305138000</v>
      </c>
      <c r="O17" s="13">
        <v>0</v>
      </c>
      <c r="P17" s="13">
        <v>43929138000</v>
      </c>
      <c r="Q17" s="13">
        <v>0</v>
      </c>
      <c r="R17" s="13">
        <v>0</v>
      </c>
      <c r="S17" s="14">
        <f t="shared" si="1"/>
        <v>35376000000</v>
      </c>
      <c r="T17" s="15">
        <f t="shared" si="2"/>
        <v>0.55392549723575291</v>
      </c>
      <c r="U17" s="15">
        <f t="shared" si="3"/>
        <v>0</v>
      </c>
      <c r="V17" s="15">
        <f t="shared" si="4"/>
        <v>0</v>
      </c>
      <c r="W17" s="4"/>
    </row>
    <row r="18" spans="1:23" ht="35.25" thickTop="1" thickBot="1">
      <c r="A18" s="11" t="s">
        <v>19</v>
      </c>
      <c r="B18" s="11" t="s">
        <v>27</v>
      </c>
      <c r="C18" s="11" t="s">
        <v>27</v>
      </c>
      <c r="D18" s="11" t="s">
        <v>33</v>
      </c>
      <c r="E18" s="11" t="s">
        <v>36</v>
      </c>
      <c r="F18" s="11" t="s">
        <v>21</v>
      </c>
      <c r="G18" s="11" t="s">
        <v>22</v>
      </c>
      <c r="H18" s="11" t="s">
        <v>23</v>
      </c>
      <c r="I18" s="12" t="s">
        <v>37</v>
      </c>
      <c r="J18" s="13">
        <v>9155767000</v>
      </c>
      <c r="K18" s="13">
        <v>0</v>
      </c>
      <c r="L18" s="13">
        <v>0</v>
      </c>
      <c r="M18" s="13">
        <v>9155767000</v>
      </c>
      <c r="N18" s="13">
        <v>9155767000</v>
      </c>
      <c r="O18" s="13">
        <v>0</v>
      </c>
      <c r="P18" s="13">
        <v>0</v>
      </c>
      <c r="Q18" s="13">
        <v>0</v>
      </c>
      <c r="R18" s="13">
        <v>0</v>
      </c>
      <c r="S18" s="14">
        <f t="shared" si="1"/>
        <v>9155767000</v>
      </c>
      <c r="T18" s="15">
        <f t="shared" si="2"/>
        <v>0</v>
      </c>
      <c r="U18" s="15">
        <f t="shared" si="3"/>
        <v>0</v>
      </c>
      <c r="V18" s="15">
        <f t="shared" si="4"/>
        <v>0</v>
      </c>
      <c r="W18" s="4"/>
    </row>
    <row r="19" spans="1:23" ht="24" thickTop="1" thickBot="1">
      <c r="A19" s="11" t="s">
        <v>19</v>
      </c>
      <c r="B19" s="11" t="s">
        <v>27</v>
      </c>
      <c r="C19" s="11" t="s">
        <v>33</v>
      </c>
      <c r="D19" s="11" t="s">
        <v>25</v>
      </c>
      <c r="E19" s="11" t="s">
        <v>38</v>
      </c>
      <c r="F19" s="11" t="s">
        <v>21</v>
      </c>
      <c r="G19" s="11" t="s">
        <v>22</v>
      </c>
      <c r="H19" s="11" t="s">
        <v>23</v>
      </c>
      <c r="I19" s="12" t="s">
        <v>39</v>
      </c>
      <c r="J19" s="13">
        <v>701975000</v>
      </c>
      <c r="K19" s="13">
        <v>0</v>
      </c>
      <c r="L19" s="13">
        <v>0</v>
      </c>
      <c r="M19" s="13">
        <v>701975000</v>
      </c>
      <c r="N19" s="13">
        <v>51403531.039999999</v>
      </c>
      <c r="O19" s="13">
        <v>650571468.96000004</v>
      </c>
      <c r="P19" s="13">
        <v>48900131.039999999</v>
      </c>
      <c r="Q19" s="13">
        <v>44306789.039999999</v>
      </c>
      <c r="R19" s="13">
        <v>44306789.039999999</v>
      </c>
      <c r="S19" s="14">
        <f t="shared" si="1"/>
        <v>653074868.96000004</v>
      </c>
      <c r="T19" s="15">
        <f t="shared" si="2"/>
        <v>6.9660787122048498E-2</v>
      </c>
      <c r="U19" s="15">
        <f t="shared" si="3"/>
        <v>6.3117331870793117E-2</v>
      </c>
      <c r="V19" s="15">
        <f t="shared" si="4"/>
        <v>6.3117331870793117E-2</v>
      </c>
      <c r="W19" s="4"/>
    </row>
    <row r="20" spans="1:23" ht="24" thickTop="1" thickBot="1">
      <c r="A20" s="11" t="s">
        <v>19</v>
      </c>
      <c r="B20" s="11" t="s">
        <v>27</v>
      </c>
      <c r="C20" s="11" t="s">
        <v>33</v>
      </c>
      <c r="D20" s="11" t="s">
        <v>25</v>
      </c>
      <c r="E20" s="11" t="s">
        <v>40</v>
      </c>
      <c r="F20" s="11" t="s">
        <v>21</v>
      </c>
      <c r="G20" s="11" t="s">
        <v>22</v>
      </c>
      <c r="H20" s="11" t="s">
        <v>23</v>
      </c>
      <c r="I20" s="12" t="s">
        <v>41</v>
      </c>
      <c r="J20" s="13">
        <v>2605720000</v>
      </c>
      <c r="K20" s="13">
        <v>0</v>
      </c>
      <c r="L20" s="13">
        <v>0</v>
      </c>
      <c r="M20" s="13">
        <v>2605720000</v>
      </c>
      <c r="N20" s="13">
        <v>1157974000</v>
      </c>
      <c r="O20" s="13">
        <v>1447746000</v>
      </c>
      <c r="P20" s="13">
        <v>1001945000</v>
      </c>
      <c r="Q20" s="13">
        <v>1001945000</v>
      </c>
      <c r="R20" s="13">
        <v>1001945000</v>
      </c>
      <c r="S20" s="14">
        <f t="shared" si="1"/>
        <v>1603775000</v>
      </c>
      <c r="T20" s="15">
        <f t="shared" si="2"/>
        <v>0.38451752298788816</v>
      </c>
      <c r="U20" s="15">
        <f t="shared" si="3"/>
        <v>0.38451752298788816</v>
      </c>
      <c r="V20" s="15">
        <f t="shared" si="4"/>
        <v>0.38451752298788816</v>
      </c>
      <c r="W20" s="4"/>
    </row>
    <row r="21" spans="1:23" ht="35.25" thickTop="1" thickBot="1">
      <c r="A21" s="11" t="s">
        <v>19</v>
      </c>
      <c r="B21" s="11" t="s">
        <v>27</v>
      </c>
      <c r="C21" s="11" t="s">
        <v>33</v>
      </c>
      <c r="D21" s="11" t="s">
        <v>25</v>
      </c>
      <c r="E21" s="11" t="s">
        <v>42</v>
      </c>
      <c r="F21" s="11" t="s">
        <v>21</v>
      </c>
      <c r="G21" s="11" t="s">
        <v>22</v>
      </c>
      <c r="H21" s="11" t="s">
        <v>23</v>
      </c>
      <c r="I21" s="12" t="s">
        <v>43</v>
      </c>
      <c r="J21" s="13">
        <v>288793000</v>
      </c>
      <c r="K21" s="13">
        <v>0</v>
      </c>
      <c r="L21" s="13">
        <v>0</v>
      </c>
      <c r="M21" s="13">
        <v>288793000</v>
      </c>
      <c r="N21" s="13">
        <v>288793000</v>
      </c>
      <c r="O21" s="13">
        <v>0</v>
      </c>
      <c r="P21" s="13">
        <v>36089178</v>
      </c>
      <c r="Q21" s="13">
        <v>36089178</v>
      </c>
      <c r="R21" s="13">
        <v>36089178</v>
      </c>
      <c r="S21" s="14">
        <f t="shared" si="1"/>
        <v>252703822</v>
      </c>
      <c r="T21" s="15">
        <f t="shared" si="2"/>
        <v>0.1249655566443785</v>
      </c>
      <c r="U21" s="15">
        <f t="shared" si="3"/>
        <v>0.1249655566443785</v>
      </c>
      <c r="V21" s="15">
        <f t="shared" si="4"/>
        <v>0.1249655566443785</v>
      </c>
      <c r="W21" s="4"/>
    </row>
    <row r="22" spans="1:23" ht="24" thickTop="1" thickBot="1">
      <c r="A22" s="11" t="s">
        <v>19</v>
      </c>
      <c r="B22" s="11" t="s">
        <v>27</v>
      </c>
      <c r="C22" s="11" t="s">
        <v>33</v>
      </c>
      <c r="D22" s="11" t="s">
        <v>25</v>
      </c>
      <c r="E22" s="11" t="s">
        <v>44</v>
      </c>
      <c r="F22" s="11" t="s">
        <v>21</v>
      </c>
      <c r="G22" s="11" t="s">
        <v>22</v>
      </c>
      <c r="H22" s="11" t="s">
        <v>23</v>
      </c>
      <c r="I22" s="12" t="s">
        <v>45</v>
      </c>
      <c r="J22" s="13">
        <v>1951000</v>
      </c>
      <c r="K22" s="13">
        <v>0</v>
      </c>
      <c r="L22" s="13">
        <v>0</v>
      </c>
      <c r="M22" s="13">
        <v>1951000</v>
      </c>
      <c r="N22" s="13">
        <v>1113600</v>
      </c>
      <c r="O22" s="13">
        <v>837400</v>
      </c>
      <c r="P22" s="13">
        <v>1113600</v>
      </c>
      <c r="Q22" s="13">
        <v>1113600</v>
      </c>
      <c r="R22" s="13">
        <v>1113600</v>
      </c>
      <c r="S22" s="14">
        <f t="shared" si="1"/>
        <v>837400</v>
      </c>
      <c r="T22" s="15">
        <f t="shared" si="2"/>
        <v>0.57078421322398765</v>
      </c>
      <c r="U22" s="15">
        <f t="shared" si="3"/>
        <v>0.57078421322398765</v>
      </c>
      <c r="V22" s="15">
        <f t="shared" si="4"/>
        <v>0.57078421322398765</v>
      </c>
      <c r="W22" s="4"/>
    </row>
    <row r="23" spans="1:23" ht="35.25" thickTop="1" thickBot="1">
      <c r="A23" s="11" t="s">
        <v>19</v>
      </c>
      <c r="B23" s="11" t="s">
        <v>27</v>
      </c>
      <c r="C23" s="11" t="s">
        <v>33</v>
      </c>
      <c r="D23" s="11" t="s">
        <v>25</v>
      </c>
      <c r="E23" s="11" t="s">
        <v>46</v>
      </c>
      <c r="F23" s="11" t="s">
        <v>21</v>
      </c>
      <c r="G23" s="11" t="s">
        <v>22</v>
      </c>
      <c r="H23" s="11" t="s">
        <v>23</v>
      </c>
      <c r="I23" s="12" t="s">
        <v>47</v>
      </c>
      <c r="J23" s="13">
        <v>27856902000</v>
      </c>
      <c r="K23" s="13">
        <v>0</v>
      </c>
      <c r="L23" s="13">
        <v>0</v>
      </c>
      <c r="M23" s="13">
        <v>27856902000</v>
      </c>
      <c r="N23" s="13">
        <v>5368049994.2200003</v>
      </c>
      <c r="O23" s="13">
        <v>22488852005.779999</v>
      </c>
      <c r="P23" s="13">
        <v>5190619257.2200003</v>
      </c>
      <c r="Q23" s="13">
        <v>5190619257.2200003</v>
      </c>
      <c r="R23" s="13">
        <v>5190619257.2200003</v>
      </c>
      <c r="S23" s="14">
        <f t="shared" si="1"/>
        <v>22666282742.779999</v>
      </c>
      <c r="T23" s="15">
        <f t="shared" si="2"/>
        <v>0.18633153310515291</v>
      </c>
      <c r="U23" s="15">
        <f t="shared" si="3"/>
        <v>0.18633153310515291</v>
      </c>
      <c r="V23" s="15">
        <f t="shared" si="4"/>
        <v>0.18633153310515291</v>
      </c>
      <c r="W23" s="4"/>
    </row>
    <row r="24" spans="1:23" ht="24" thickTop="1" thickBot="1">
      <c r="A24" s="11" t="s">
        <v>19</v>
      </c>
      <c r="B24" s="11" t="s">
        <v>27</v>
      </c>
      <c r="C24" s="11" t="s">
        <v>48</v>
      </c>
      <c r="D24" s="11" t="s">
        <v>49</v>
      </c>
      <c r="E24" s="11" t="s">
        <v>30</v>
      </c>
      <c r="F24" s="11" t="s">
        <v>21</v>
      </c>
      <c r="G24" s="11" t="s">
        <v>22</v>
      </c>
      <c r="H24" s="11" t="s">
        <v>23</v>
      </c>
      <c r="I24" s="12" t="s">
        <v>50</v>
      </c>
      <c r="J24" s="13">
        <v>31811447000</v>
      </c>
      <c r="K24" s="13">
        <v>0</v>
      </c>
      <c r="L24" s="13">
        <v>0</v>
      </c>
      <c r="M24" s="13">
        <v>31811447000</v>
      </c>
      <c r="N24" s="13">
        <v>31811447000</v>
      </c>
      <c r="O24" s="13">
        <v>0</v>
      </c>
      <c r="P24" s="13">
        <v>31811447000</v>
      </c>
      <c r="Q24" s="13">
        <v>5077291556</v>
      </c>
      <c r="R24" s="13">
        <v>5077291556</v>
      </c>
      <c r="S24" s="14">
        <f t="shared" si="1"/>
        <v>0</v>
      </c>
      <c r="T24" s="15">
        <f t="shared" si="2"/>
        <v>1</v>
      </c>
      <c r="U24" s="15">
        <f t="shared" si="3"/>
        <v>0.15960580340781103</v>
      </c>
      <c r="V24" s="15">
        <f t="shared" si="4"/>
        <v>0.15960580340781103</v>
      </c>
      <c r="W24" s="4"/>
    </row>
    <row r="25" spans="1:23" ht="30" customHeight="1" thickTop="1" thickBot="1">
      <c r="A25" s="19" t="s">
        <v>19</v>
      </c>
      <c r="B25" s="19" t="s">
        <v>51</v>
      </c>
      <c r="C25" s="19"/>
      <c r="D25" s="19"/>
      <c r="E25" s="19"/>
      <c r="F25" s="19"/>
      <c r="G25" s="19"/>
      <c r="H25" s="19"/>
      <c r="I25" s="20" t="s">
        <v>98</v>
      </c>
      <c r="J25" s="21">
        <f>+J26+J27</f>
        <v>15552230000</v>
      </c>
      <c r="K25" s="21">
        <f t="shared" ref="K25:R25" si="8">+K26+K27</f>
        <v>0</v>
      </c>
      <c r="L25" s="21">
        <f t="shared" si="8"/>
        <v>0</v>
      </c>
      <c r="M25" s="21">
        <f t="shared" si="8"/>
        <v>15552230000</v>
      </c>
      <c r="N25" s="21">
        <f t="shared" si="8"/>
        <v>13566244000</v>
      </c>
      <c r="O25" s="21">
        <f t="shared" si="8"/>
        <v>1985986000</v>
      </c>
      <c r="P25" s="21">
        <f t="shared" si="8"/>
        <v>13565818064</v>
      </c>
      <c r="Q25" s="21">
        <f t="shared" si="8"/>
        <v>13565818064</v>
      </c>
      <c r="R25" s="21">
        <f t="shared" si="8"/>
        <v>13565818064</v>
      </c>
      <c r="S25" s="22">
        <f t="shared" si="1"/>
        <v>1986411936</v>
      </c>
      <c r="T25" s="23">
        <f t="shared" si="2"/>
        <v>0.87227478400203706</v>
      </c>
      <c r="U25" s="23">
        <f t="shared" si="3"/>
        <v>0.87227478400203706</v>
      </c>
      <c r="V25" s="23">
        <f t="shared" si="4"/>
        <v>0.87227478400203706</v>
      </c>
      <c r="W25" s="4"/>
    </row>
    <row r="26" spans="1:23" ht="24.75" customHeight="1" thickTop="1" thickBot="1">
      <c r="A26" s="11" t="s">
        <v>19</v>
      </c>
      <c r="B26" s="11" t="s">
        <v>51</v>
      </c>
      <c r="C26" s="11" t="s">
        <v>20</v>
      </c>
      <c r="D26" s="11"/>
      <c r="E26" s="11"/>
      <c r="F26" s="11" t="s">
        <v>21</v>
      </c>
      <c r="G26" s="11" t="s">
        <v>22</v>
      </c>
      <c r="H26" s="11" t="s">
        <v>23</v>
      </c>
      <c r="I26" s="12" t="s">
        <v>52</v>
      </c>
      <c r="J26" s="13">
        <v>13570752000</v>
      </c>
      <c r="K26" s="13">
        <v>0</v>
      </c>
      <c r="L26" s="13">
        <v>0</v>
      </c>
      <c r="M26" s="13">
        <v>13570752000</v>
      </c>
      <c r="N26" s="13">
        <v>13566244000</v>
      </c>
      <c r="O26" s="13">
        <v>4508000</v>
      </c>
      <c r="P26" s="13">
        <v>13565818064</v>
      </c>
      <c r="Q26" s="13">
        <v>13565818064</v>
      </c>
      <c r="R26" s="13">
        <v>13565818064</v>
      </c>
      <c r="S26" s="14">
        <f t="shared" si="1"/>
        <v>4933936</v>
      </c>
      <c r="T26" s="15">
        <f t="shared" si="2"/>
        <v>0.99963642869606639</v>
      </c>
      <c r="U26" s="15">
        <f t="shared" si="3"/>
        <v>0.99963642869606639</v>
      </c>
      <c r="V26" s="15">
        <f t="shared" si="4"/>
        <v>0.99963642869606639</v>
      </c>
      <c r="W26" s="4"/>
    </row>
    <row r="27" spans="1:23" ht="24" thickTop="1" thickBot="1">
      <c r="A27" s="11" t="s">
        <v>19</v>
      </c>
      <c r="B27" s="11" t="s">
        <v>51</v>
      </c>
      <c r="C27" s="11" t="s">
        <v>33</v>
      </c>
      <c r="D27" s="11" t="s">
        <v>20</v>
      </c>
      <c r="E27" s="11"/>
      <c r="F27" s="11" t="s">
        <v>21</v>
      </c>
      <c r="G27" s="11" t="s">
        <v>48</v>
      </c>
      <c r="H27" s="11" t="s">
        <v>53</v>
      </c>
      <c r="I27" s="12" t="s">
        <v>54</v>
      </c>
      <c r="J27" s="13">
        <v>1981478000</v>
      </c>
      <c r="K27" s="13">
        <v>0</v>
      </c>
      <c r="L27" s="13">
        <v>0</v>
      </c>
      <c r="M27" s="13">
        <v>1981478000</v>
      </c>
      <c r="N27" s="13">
        <v>0</v>
      </c>
      <c r="O27" s="13">
        <v>1981478000</v>
      </c>
      <c r="P27" s="13">
        <v>0</v>
      </c>
      <c r="Q27" s="13">
        <v>0</v>
      </c>
      <c r="R27" s="13">
        <v>0</v>
      </c>
      <c r="S27" s="14">
        <f t="shared" si="1"/>
        <v>1981478000</v>
      </c>
      <c r="T27" s="15">
        <f t="shared" si="2"/>
        <v>0</v>
      </c>
      <c r="U27" s="15">
        <f t="shared" si="3"/>
        <v>0</v>
      </c>
      <c r="V27" s="15">
        <f t="shared" si="4"/>
        <v>0</v>
      </c>
      <c r="W27" s="4"/>
    </row>
    <row r="28" spans="1:23" ht="23.25" customHeight="1" thickTop="1" thickBot="1">
      <c r="A28" s="19" t="s">
        <v>55</v>
      </c>
      <c r="B28" s="19"/>
      <c r="C28" s="19"/>
      <c r="D28" s="19"/>
      <c r="E28" s="19"/>
      <c r="F28" s="19"/>
      <c r="G28" s="19"/>
      <c r="H28" s="19"/>
      <c r="I28" s="20" t="s">
        <v>99</v>
      </c>
      <c r="J28" s="21">
        <f>+J29</f>
        <v>1015261019</v>
      </c>
      <c r="K28" s="21">
        <f t="shared" ref="K28:R28" si="9">+K29</f>
        <v>0</v>
      </c>
      <c r="L28" s="21">
        <f t="shared" si="9"/>
        <v>0</v>
      </c>
      <c r="M28" s="21">
        <f t="shared" si="9"/>
        <v>1015261019</v>
      </c>
      <c r="N28" s="21">
        <f t="shared" si="9"/>
        <v>0</v>
      </c>
      <c r="O28" s="21">
        <f t="shared" si="9"/>
        <v>1015261019</v>
      </c>
      <c r="P28" s="21">
        <f t="shared" si="9"/>
        <v>0</v>
      </c>
      <c r="Q28" s="21">
        <f t="shared" si="9"/>
        <v>0</v>
      </c>
      <c r="R28" s="21">
        <f t="shared" si="9"/>
        <v>0</v>
      </c>
      <c r="S28" s="22">
        <f t="shared" si="1"/>
        <v>1015261019</v>
      </c>
      <c r="T28" s="23">
        <f t="shared" si="2"/>
        <v>0</v>
      </c>
      <c r="U28" s="23">
        <f t="shared" si="3"/>
        <v>0</v>
      </c>
      <c r="V28" s="23">
        <f t="shared" si="4"/>
        <v>0</v>
      </c>
      <c r="W28" s="4"/>
    </row>
    <row r="29" spans="1:23" ht="24" thickTop="1" thickBot="1">
      <c r="A29" s="11" t="s">
        <v>55</v>
      </c>
      <c r="B29" s="11" t="s">
        <v>22</v>
      </c>
      <c r="C29" s="11" t="s">
        <v>33</v>
      </c>
      <c r="D29" s="11" t="s">
        <v>20</v>
      </c>
      <c r="E29" s="11"/>
      <c r="F29" s="11" t="s">
        <v>21</v>
      </c>
      <c r="G29" s="11" t="s">
        <v>48</v>
      </c>
      <c r="H29" s="11" t="s">
        <v>23</v>
      </c>
      <c r="I29" s="12" t="s">
        <v>56</v>
      </c>
      <c r="J29" s="13">
        <v>1015261019</v>
      </c>
      <c r="K29" s="13">
        <v>0</v>
      </c>
      <c r="L29" s="13">
        <v>0</v>
      </c>
      <c r="M29" s="13">
        <v>1015261019</v>
      </c>
      <c r="N29" s="13">
        <v>0</v>
      </c>
      <c r="O29" s="13">
        <v>1015261019</v>
      </c>
      <c r="P29" s="13">
        <v>0</v>
      </c>
      <c r="Q29" s="13">
        <v>0</v>
      </c>
      <c r="R29" s="13">
        <v>0</v>
      </c>
      <c r="S29" s="14">
        <f t="shared" si="1"/>
        <v>1015261019</v>
      </c>
      <c r="T29" s="15">
        <f t="shared" si="2"/>
        <v>0</v>
      </c>
      <c r="U29" s="15">
        <f t="shared" si="3"/>
        <v>0</v>
      </c>
      <c r="V29" s="15">
        <f t="shared" si="4"/>
        <v>0</v>
      </c>
      <c r="W29" s="4"/>
    </row>
    <row r="30" spans="1:23" ht="27" customHeight="1" thickTop="1" thickBot="1">
      <c r="A30" s="19" t="s">
        <v>57</v>
      </c>
      <c r="B30" s="19"/>
      <c r="C30" s="19"/>
      <c r="D30" s="19"/>
      <c r="E30" s="19"/>
      <c r="F30" s="19"/>
      <c r="G30" s="19"/>
      <c r="H30" s="19"/>
      <c r="I30" s="20" t="s">
        <v>100</v>
      </c>
      <c r="J30" s="21">
        <f>SUM(J31:J48)</f>
        <v>296975230533</v>
      </c>
      <c r="K30" s="21">
        <f t="shared" ref="K30:R30" si="10">SUM(K31:K48)</f>
        <v>0</v>
      </c>
      <c r="L30" s="21">
        <f t="shared" si="10"/>
        <v>0</v>
      </c>
      <c r="M30" s="21">
        <f t="shared" si="10"/>
        <v>296975230533</v>
      </c>
      <c r="N30" s="21">
        <f t="shared" si="10"/>
        <v>236074464453.31998</v>
      </c>
      <c r="O30" s="21">
        <f t="shared" si="10"/>
        <v>60900766079.68</v>
      </c>
      <c r="P30" s="21">
        <f t="shared" si="10"/>
        <v>11762080875.83</v>
      </c>
      <c r="Q30" s="21">
        <f t="shared" si="10"/>
        <v>1445053283.3199999</v>
      </c>
      <c r="R30" s="21">
        <f t="shared" si="10"/>
        <v>1291544208.3199999</v>
      </c>
      <c r="S30" s="22">
        <f t="shared" si="1"/>
        <v>285213149657.16998</v>
      </c>
      <c r="T30" s="23">
        <f t="shared" si="2"/>
        <v>3.9606269030315618E-2</v>
      </c>
      <c r="U30" s="23">
        <f t="shared" si="3"/>
        <v>4.8659050814657927E-3</v>
      </c>
      <c r="V30" s="23">
        <f t="shared" si="4"/>
        <v>4.3489963994707065E-3</v>
      </c>
      <c r="W30" s="4"/>
    </row>
    <row r="31" spans="1:23" ht="80.25" thickTop="1" thickBot="1">
      <c r="A31" s="11" t="s">
        <v>57</v>
      </c>
      <c r="B31" s="11" t="s">
        <v>58</v>
      </c>
      <c r="C31" s="11" t="s">
        <v>59</v>
      </c>
      <c r="D31" s="11" t="s">
        <v>60</v>
      </c>
      <c r="E31" s="11"/>
      <c r="F31" s="11" t="s">
        <v>21</v>
      </c>
      <c r="G31" s="11" t="s">
        <v>22</v>
      </c>
      <c r="H31" s="11" t="s">
        <v>23</v>
      </c>
      <c r="I31" s="12" t="s">
        <v>61</v>
      </c>
      <c r="J31" s="13">
        <v>3775000000</v>
      </c>
      <c r="K31" s="13">
        <v>0</v>
      </c>
      <c r="L31" s="13">
        <v>0</v>
      </c>
      <c r="M31" s="13">
        <v>3775000000</v>
      </c>
      <c r="N31" s="13">
        <v>2415890144.2199998</v>
      </c>
      <c r="O31" s="13">
        <v>1359109855.78</v>
      </c>
      <c r="P31" s="13">
        <v>2045775562.02</v>
      </c>
      <c r="Q31" s="13">
        <v>366588339.35000002</v>
      </c>
      <c r="R31" s="13">
        <v>323618811.35000002</v>
      </c>
      <c r="S31" s="14">
        <f t="shared" si="1"/>
        <v>1729224437.98</v>
      </c>
      <c r="T31" s="15">
        <f t="shared" si="2"/>
        <v>0.541927301197351</v>
      </c>
      <c r="U31" s="15">
        <f t="shared" si="3"/>
        <v>9.7109493867549676E-2</v>
      </c>
      <c r="V31" s="15">
        <f t="shared" si="4"/>
        <v>8.5726837443708612E-2</v>
      </c>
      <c r="W31" s="4"/>
    </row>
    <row r="32" spans="1:23" ht="80.25" thickTop="1" thickBot="1">
      <c r="A32" s="11" t="s">
        <v>57</v>
      </c>
      <c r="B32" s="11" t="s">
        <v>58</v>
      </c>
      <c r="C32" s="11" t="s">
        <v>59</v>
      </c>
      <c r="D32" s="11" t="s">
        <v>60</v>
      </c>
      <c r="E32" s="11"/>
      <c r="F32" s="11" t="s">
        <v>21</v>
      </c>
      <c r="G32" s="11" t="s">
        <v>62</v>
      </c>
      <c r="H32" s="11" t="s">
        <v>23</v>
      </c>
      <c r="I32" s="12" t="s">
        <v>61</v>
      </c>
      <c r="J32" s="13">
        <v>19001800000</v>
      </c>
      <c r="K32" s="13">
        <v>0</v>
      </c>
      <c r="L32" s="13">
        <v>0</v>
      </c>
      <c r="M32" s="13">
        <v>19001800000</v>
      </c>
      <c r="N32" s="13">
        <v>19001800000</v>
      </c>
      <c r="O32" s="13">
        <v>0</v>
      </c>
      <c r="P32" s="13">
        <v>0</v>
      </c>
      <c r="Q32" s="13">
        <v>0</v>
      </c>
      <c r="R32" s="13">
        <v>0</v>
      </c>
      <c r="S32" s="14">
        <f t="shared" si="1"/>
        <v>19001800000</v>
      </c>
      <c r="T32" s="15">
        <f t="shared" si="2"/>
        <v>0</v>
      </c>
      <c r="U32" s="15">
        <f t="shared" si="3"/>
        <v>0</v>
      </c>
      <c r="V32" s="15">
        <f t="shared" si="4"/>
        <v>0</v>
      </c>
      <c r="W32" s="4"/>
    </row>
    <row r="33" spans="1:23" ht="46.5" thickTop="1" thickBot="1">
      <c r="A33" s="11" t="s">
        <v>57</v>
      </c>
      <c r="B33" s="11" t="s">
        <v>63</v>
      </c>
      <c r="C33" s="11" t="s">
        <v>59</v>
      </c>
      <c r="D33" s="11" t="s">
        <v>64</v>
      </c>
      <c r="E33" s="11"/>
      <c r="F33" s="11" t="s">
        <v>21</v>
      </c>
      <c r="G33" s="11" t="s">
        <v>22</v>
      </c>
      <c r="H33" s="11" t="s">
        <v>23</v>
      </c>
      <c r="I33" s="12" t="s">
        <v>65</v>
      </c>
      <c r="J33" s="13">
        <v>3800000000</v>
      </c>
      <c r="K33" s="13">
        <v>0</v>
      </c>
      <c r="L33" s="13">
        <v>0</v>
      </c>
      <c r="M33" s="13">
        <v>3800000000</v>
      </c>
      <c r="N33" s="13">
        <v>2715860201.9299998</v>
      </c>
      <c r="O33" s="13">
        <v>1084139798.0699999</v>
      </c>
      <c r="P33" s="13">
        <v>1911890364.9300001</v>
      </c>
      <c r="Q33" s="13">
        <v>176057418.53999999</v>
      </c>
      <c r="R33" s="13">
        <v>157163676.53999999</v>
      </c>
      <c r="S33" s="14">
        <f t="shared" si="1"/>
        <v>1888109635.0699999</v>
      </c>
      <c r="T33" s="15">
        <f t="shared" si="2"/>
        <v>0.50312904340263165</v>
      </c>
      <c r="U33" s="15">
        <f t="shared" si="3"/>
        <v>4.633089961578947E-2</v>
      </c>
      <c r="V33" s="15">
        <f t="shared" si="4"/>
        <v>4.1358862247368421E-2</v>
      </c>
      <c r="W33" s="4"/>
    </row>
    <row r="34" spans="1:23" ht="57.75" thickTop="1" thickBot="1">
      <c r="A34" s="11" t="s">
        <v>57</v>
      </c>
      <c r="B34" s="11" t="s">
        <v>63</v>
      </c>
      <c r="C34" s="11" t="s">
        <v>59</v>
      </c>
      <c r="D34" s="11" t="s">
        <v>66</v>
      </c>
      <c r="E34" s="11"/>
      <c r="F34" s="11" t="s">
        <v>21</v>
      </c>
      <c r="G34" s="11" t="s">
        <v>22</v>
      </c>
      <c r="H34" s="11" t="s">
        <v>23</v>
      </c>
      <c r="I34" s="12" t="s">
        <v>67</v>
      </c>
      <c r="J34" s="13">
        <v>10422750116</v>
      </c>
      <c r="K34" s="13">
        <v>0</v>
      </c>
      <c r="L34" s="13">
        <v>0</v>
      </c>
      <c r="M34" s="13">
        <v>10422750116</v>
      </c>
      <c r="N34" s="13">
        <v>7084982678.5799999</v>
      </c>
      <c r="O34" s="13">
        <v>3337767437.4200001</v>
      </c>
      <c r="P34" s="13">
        <v>1063822332.13</v>
      </c>
      <c r="Q34" s="13">
        <v>186360058.13</v>
      </c>
      <c r="R34" s="13">
        <v>160210253.13</v>
      </c>
      <c r="S34" s="14">
        <f t="shared" si="1"/>
        <v>9358927783.8700008</v>
      </c>
      <c r="T34" s="15">
        <f t="shared" si="2"/>
        <v>0.10206733542397055</v>
      </c>
      <c r="U34" s="15">
        <f t="shared" si="3"/>
        <v>1.7880123389307591E-2</v>
      </c>
      <c r="V34" s="15">
        <f t="shared" si="4"/>
        <v>1.5371207344217212E-2</v>
      </c>
      <c r="W34" s="4"/>
    </row>
    <row r="35" spans="1:23" ht="69" thickTop="1" thickBot="1">
      <c r="A35" s="11" t="s">
        <v>57</v>
      </c>
      <c r="B35" s="11" t="s">
        <v>63</v>
      </c>
      <c r="C35" s="11" t="s">
        <v>59</v>
      </c>
      <c r="D35" s="11" t="s">
        <v>68</v>
      </c>
      <c r="E35" s="11"/>
      <c r="F35" s="11" t="s">
        <v>21</v>
      </c>
      <c r="G35" s="11" t="s">
        <v>22</v>
      </c>
      <c r="H35" s="11" t="s">
        <v>23</v>
      </c>
      <c r="I35" s="12" t="s">
        <v>69</v>
      </c>
      <c r="J35" s="13">
        <v>20775856863</v>
      </c>
      <c r="K35" s="13">
        <v>0</v>
      </c>
      <c r="L35" s="13">
        <v>0</v>
      </c>
      <c r="M35" s="13">
        <v>20775856863</v>
      </c>
      <c r="N35" s="13">
        <v>0</v>
      </c>
      <c r="O35" s="13">
        <v>20775856863</v>
      </c>
      <c r="P35" s="13">
        <v>0</v>
      </c>
      <c r="Q35" s="13">
        <v>0</v>
      </c>
      <c r="R35" s="13">
        <v>0</v>
      </c>
      <c r="S35" s="14">
        <f t="shared" si="1"/>
        <v>20775856863</v>
      </c>
      <c r="T35" s="15">
        <f t="shared" si="2"/>
        <v>0</v>
      </c>
      <c r="U35" s="15">
        <f t="shared" si="3"/>
        <v>0</v>
      </c>
      <c r="V35" s="15">
        <f t="shared" si="4"/>
        <v>0</v>
      </c>
      <c r="W35" s="4"/>
    </row>
    <row r="36" spans="1:23" ht="46.5" thickTop="1" thickBot="1">
      <c r="A36" s="11" t="s">
        <v>57</v>
      </c>
      <c r="B36" s="11" t="s">
        <v>63</v>
      </c>
      <c r="C36" s="11" t="s">
        <v>59</v>
      </c>
      <c r="D36" s="11" t="s">
        <v>70</v>
      </c>
      <c r="E36" s="11"/>
      <c r="F36" s="11" t="s">
        <v>21</v>
      </c>
      <c r="G36" s="11" t="s">
        <v>22</v>
      </c>
      <c r="H36" s="11" t="s">
        <v>23</v>
      </c>
      <c r="I36" s="12" t="s">
        <v>71</v>
      </c>
      <c r="J36" s="13">
        <v>6092612574</v>
      </c>
      <c r="K36" s="13">
        <v>0</v>
      </c>
      <c r="L36" s="13">
        <v>0</v>
      </c>
      <c r="M36" s="13">
        <v>6092612574</v>
      </c>
      <c r="N36" s="13">
        <v>1843751584.9400001</v>
      </c>
      <c r="O36" s="13">
        <v>4248860989.0599999</v>
      </c>
      <c r="P36" s="13">
        <v>1832013748.5599999</v>
      </c>
      <c r="Q36" s="13">
        <v>209816814.56</v>
      </c>
      <c r="R36" s="13">
        <v>200162814.56</v>
      </c>
      <c r="S36" s="14">
        <f t="shared" si="1"/>
        <v>4260598825.4400001</v>
      </c>
      <c r="T36" s="15">
        <f t="shared" si="2"/>
        <v>0.30069427955718886</v>
      </c>
      <c r="U36" s="15">
        <f t="shared" si="3"/>
        <v>3.4437905251908769E-2</v>
      </c>
      <c r="V36" s="15">
        <f t="shared" si="4"/>
        <v>3.285336333614703E-2</v>
      </c>
      <c r="W36" s="4"/>
    </row>
    <row r="37" spans="1:23" ht="57.75" thickTop="1" thickBot="1">
      <c r="A37" s="11" t="s">
        <v>57</v>
      </c>
      <c r="B37" s="11" t="s">
        <v>63</v>
      </c>
      <c r="C37" s="11" t="s">
        <v>59</v>
      </c>
      <c r="D37" s="11" t="s">
        <v>72</v>
      </c>
      <c r="E37" s="11"/>
      <c r="F37" s="11" t="s">
        <v>21</v>
      </c>
      <c r="G37" s="11" t="s">
        <v>22</v>
      </c>
      <c r="H37" s="11" t="s">
        <v>23</v>
      </c>
      <c r="I37" s="12" t="s">
        <v>73</v>
      </c>
      <c r="J37" s="13">
        <v>19000000000</v>
      </c>
      <c r="K37" s="13">
        <v>0</v>
      </c>
      <c r="L37" s="13">
        <v>0</v>
      </c>
      <c r="M37" s="13">
        <v>19000000000</v>
      </c>
      <c r="N37" s="13">
        <v>704874773.60000002</v>
      </c>
      <c r="O37" s="13">
        <v>18295125226.400002</v>
      </c>
      <c r="P37" s="13">
        <v>702640000</v>
      </c>
      <c r="Q37" s="13">
        <v>158023634</v>
      </c>
      <c r="R37" s="13">
        <v>137309634</v>
      </c>
      <c r="S37" s="14">
        <f t="shared" si="1"/>
        <v>18297360000</v>
      </c>
      <c r="T37" s="15">
        <f t="shared" si="2"/>
        <v>3.6981052631578949E-2</v>
      </c>
      <c r="U37" s="15">
        <f t="shared" si="3"/>
        <v>8.3170333684210521E-3</v>
      </c>
      <c r="V37" s="15">
        <f t="shared" si="4"/>
        <v>7.2268228421052631E-3</v>
      </c>
      <c r="W37" s="4"/>
    </row>
    <row r="38" spans="1:23" ht="46.5" thickTop="1" thickBot="1">
      <c r="A38" s="11" t="s">
        <v>57</v>
      </c>
      <c r="B38" s="11" t="s">
        <v>63</v>
      </c>
      <c r="C38" s="11" t="s">
        <v>59</v>
      </c>
      <c r="D38" s="11" t="s">
        <v>74</v>
      </c>
      <c r="E38" s="11"/>
      <c r="F38" s="11" t="s">
        <v>21</v>
      </c>
      <c r="G38" s="11" t="s">
        <v>22</v>
      </c>
      <c r="H38" s="11" t="s">
        <v>23</v>
      </c>
      <c r="I38" s="12" t="s">
        <v>75</v>
      </c>
      <c r="J38" s="13">
        <v>138789700000</v>
      </c>
      <c r="K38" s="13">
        <v>0</v>
      </c>
      <c r="L38" s="13">
        <v>0</v>
      </c>
      <c r="M38" s="13">
        <v>138789700000</v>
      </c>
      <c r="N38" s="13">
        <v>138789700000</v>
      </c>
      <c r="O38" s="13">
        <v>0</v>
      </c>
      <c r="P38" s="13">
        <v>0</v>
      </c>
      <c r="Q38" s="13">
        <v>0</v>
      </c>
      <c r="R38" s="13">
        <v>0</v>
      </c>
      <c r="S38" s="14">
        <f t="shared" si="1"/>
        <v>138789700000</v>
      </c>
      <c r="T38" s="15">
        <f t="shared" si="2"/>
        <v>0</v>
      </c>
      <c r="U38" s="15">
        <f t="shared" si="3"/>
        <v>0</v>
      </c>
      <c r="V38" s="15">
        <f t="shared" si="4"/>
        <v>0</v>
      </c>
      <c r="W38" s="4"/>
    </row>
    <row r="39" spans="1:23" ht="46.5" thickTop="1" thickBot="1">
      <c r="A39" s="11" t="s">
        <v>57</v>
      </c>
      <c r="B39" s="11" t="s">
        <v>63</v>
      </c>
      <c r="C39" s="11" t="s">
        <v>59</v>
      </c>
      <c r="D39" s="11" t="s">
        <v>74</v>
      </c>
      <c r="E39" s="11"/>
      <c r="F39" s="11" t="s">
        <v>21</v>
      </c>
      <c r="G39" s="11" t="s">
        <v>48</v>
      </c>
      <c r="H39" s="11" t="s">
        <v>23</v>
      </c>
      <c r="I39" s="12" t="s">
        <v>75</v>
      </c>
      <c r="J39" s="13">
        <v>55997510980</v>
      </c>
      <c r="K39" s="13">
        <v>0</v>
      </c>
      <c r="L39" s="13">
        <v>0</v>
      </c>
      <c r="M39" s="13">
        <v>55997510980</v>
      </c>
      <c r="N39" s="13">
        <v>55997510980</v>
      </c>
      <c r="O39" s="13">
        <v>0</v>
      </c>
      <c r="P39" s="13">
        <v>0</v>
      </c>
      <c r="Q39" s="13">
        <v>0</v>
      </c>
      <c r="R39" s="13">
        <v>0</v>
      </c>
      <c r="S39" s="14">
        <f t="shared" si="1"/>
        <v>55997510980</v>
      </c>
      <c r="T39" s="15">
        <f t="shared" si="2"/>
        <v>0</v>
      </c>
      <c r="U39" s="15">
        <f t="shared" si="3"/>
        <v>0</v>
      </c>
      <c r="V39" s="15">
        <f t="shared" si="4"/>
        <v>0</v>
      </c>
      <c r="W39" s="4"/>
    </row>
    <row r="40" spans="1:23" ht="46.5" thickTop="1" thickBot="1">
      <c r="A40" s="11" t="s">
        <v>57</v>
      </c>
      <c r="B40" s="11" t="s">
        <v>63</v>
      </c>
      <c r="C40" s="11" t="s">
        <v>59</v>
      </c>
      <c r="D40" s="11" t="s">
        <v>76</v>
      </c>
      <c r="E40" s="11"/>
      <c r="F40" s="11" t="s">
        <v>21</v>
      </c>
      <c r="G40" s="11" t="s">
        <v>22</v>
      </c>
      <c r="H40" s="11" t="s">
        <v>23</v>
      </c>
      <c r="I40" s="12" t="s">
        <v>77</v>
      </c>
      <c r="J40" s="13">
        <v>1000000000</v>
      </c>
      <c r="K40" s="13">
        <v>0</v>
      </c>
      <c r="L40" s="13">
        <v>0</v>
      </c>
      <c r="M40" s="13">
        <v>1000000000</v>
      </c>
      <c r="N40" s="13">
        <v>846953940</v>
      </c>
      <c r="O40" s="13">
        <v>153046060</v>
      </c>
      <c r="P40" s="13">
        <v>0</v>
      </c>
      <c r="Q40" s="13">
        <v>0</v>
      </c>
      <c r="R40" s="13">
        <v>0</v>
      </c>
      <c r="S40" s="14">
        <f t="shared" si="1"/>
        <v>1000000000</v>
      </c>
      <c r="T40" s="15">
        <f t="shared" si="2"/>
        <v>0</v>
      </c>
      <c r="U40" s="15">
        <f t="shared" si="3"/>
        <v>0</v>
      </c>
      <c r="V40" s="15">
        <f t="shared" si="4"/>
        <v>0</v>
      </c>
      <c r="W40" s="4"/>
    </row>
    <row r="41" spans="1:23" ht="91.5" thickTop="1" thickBot="1">
      <c r="A41" s="11" t="s">
        <v>57</v>
      </c>
      <c r="B41" s="11" t="s">
        <v>63</v>
      </c>
      <c r="C41" s="11" t="s">
        <v>59</v>
      </c>
      <c r="D41" s="11" t="s">
        <v>78</v>
      </c>
      <c r="E41" s="11"/>
      <c r="F41" s="11" t="s">
        <v>21</v>
      </c>
      <c r="G41" s="11" t="s">
        <v>22</v>
      </c>
      <c r="H41" s="11" t="s">
        <v>23</v>
      </c>
      <c r="I41" s="12" t="s">
        <v>79</v>
      </c>
      <c r="J41" s="13">
        <v>4000000000</v>
      </c>
      <c r="K41" s="13">
        <v>0</v>
      </c>
      <c r="L41" s="13">
        <v>0</v>
      </c>
      <c r="M41" s="13">
        <v>4000000000</v>
      </c>
      <c r="N41" s="13">
        <v>1607020441.75</v>
      </c>
      <c r="O41" s="13">
        <v>2392979558.25</v>
      </c>
      <c r="P41" s="13">
        <v>524164441.75</v>
      </c>
      <c r="Q41" s="13">
        <v>112945207.73999999</v>
      </c>
      <c r="R41" s="13">
        <v>112945207.73999999</v>
      </c>
      <c r="S41" s="14">
        <f t="shared" si="1"/>
        <v>3475835558.25</v>
      </c>
      <c r="T41" s="15">
        <f t="shared" si="2"/>
        <v>0.1310411104375</v>
      </c>
      <c r="U41" s="15">
        <f t="shared" si="3"/>
        <v>2.8236301934999999E-2</v>
      </c>
      <c r="V41" s="15">
        <f t="shared" si="4"/>
        <v>2.8236301934999999E-2</v>
      </c>
      <c r="W41" s="4"/>
    </row>
    <row r="42" spans="1:23" ht="35.25" thickTop="1" thickBot="1">
      <c r="A42" s="11" t="s">
        <v>57</v>
      </c>
      <c r="B42" s="11" t="s">
        <v>63</v>
      </c>
      <c r="C42" s="11" t="s">
        <v>59</v>
      </c>
      <c r="D42" s="11" t="s">
        <v>80</v>
      </c>
      <c r="E42" s="11"/>
      <c r="F42" s="11" t="s">
        <v>21</v>
      </c>
      <c r="G42" s="11" t="s">
        <v>22</v>
      </c>
      <c r="H42" s="11" t="s">
        <v>23</v>
      </c>
      <c r="I42" s="12" t="s">
        <v>81</v>
      </c>
      <c r="J42" s="13">
        <v>2900000000</v>
      </c>
      <c r="K42" s="13">
        <v>0</v>
      </c>
      <c r="L42" s="13">
        <v>0</v>
      </c>
      <c r="M42" s="13">
        <v>2900000000</v>
      </c>
      <c r="N42" s="13">
        <v>475159544.30000001</v>
      </c>
      <c r="O42" s="13">
        <v>2424840455.6999998</v>
      </c>
      <c r="P42" s="13">
        <v>435830440</v>
      </c>
      <c r="Q42" s="13">
        <v>54808182</v>
      </c>
      <c r="R42" s="13">
        <v>41080182</v>
      </c>
      <c r="S42" s="14">
        <f t="shared" si="1"/>
        <v>2464169560</v>
      </c>
      <c r="T42" s="15">
        <f t="shared" si="2"/>
        <v>0.15028635862068965</v>
      </c>
      <c r="U42" s="15">
        <f t="shared" si="3"/>
        <v>1.8899373103448275E-2</v>
      </c>
      <c r="V42" s="15">
        <f t="shared" si="4"/>
        <v>1.4165580000000001E-2</v>
      </c>
      <c r="W42" s="4"/>
    </row>
    <row r="43" spans="1:23" ht="46.5" thickTop="1" thickBot="1">
      <c r="A43" s="11" t="s">
        <v>57</v>
      </c>
      <c r="B43" s="11" t="s">
        <v>63</v>
      </c>
      <c r="C43" s="11" t="s">
        <v>59</v>
      </c>
      <c r="D43" s="11" t="s">
        <v>82</v>
      </c>
      <c r="E43" s="11"/>
      <c r="F43" s="11" t="s">
        <v>21</v>
      </c>
      <c r="G43" s="11" t="s">
        <v>22</v>
      </c>
      <c r="H43" s="11" t="s">
        <v>23</v>
      </c>
      <c r="I43" s="12" t="s">
        <v>83</v>
      </c>
      <c r="J43" s="13">
        <v>6000000000</v>
      </c>
      <c r="K43" s="13">
        <v>0</v>
      </c>
      <c r="L43" s="13">
        <v>0</v>
      </c>
      <c r="M43" s="13">
        <v>6000000000</v>
      </c>
      <c r="N43" s="13">
        <v>237728000</v>
      </c>
      <c r="O43" s="13">
        <v>5762272000</v>
      </c>
      <c r="P43" s="13">
        <v>143616000</v>
      </c>
      <c r="Q43" s="13">
        <v>21459100</v>
      </c>
      <c r="R43" s="13">
        <v>21459100</v>
      </c>
      <c r="S43" s="14">
        <f t="shared" si="1"/>
        <v>5856384000</v>
      </c>
      <c r="T43" s="15">
        <f t="shared" si="2"/>
        <v>2.3935999999999999E-2</v>
      </c>
      <c r="U43" s="15">
        <f t="shared" si="3"/>
        <v>3.5765166666666668E-3</v>
      </c>
      <c r="V43" s="15">
        <f t="shared" si="4"/>
        <v>3.5765166666666668E-3</v>
      </c>
      <c r="W43" s="4"/>
    </row>
    <row r="44" spans="1:23" ht="35.25" thickTop="1" thickBot="1">
      <c r="A44" s="11" t="s">
        <v>57</v>
      </c>
      <c r="B44" s="11" t="s">
        <v>84</v>
      </c>
      <c r="C44" s="11" t="s">
        <v>59</v>
      </c>
      <c r="D44" s="11" t="s">
        <v>85</v>
      </c>
      <c r="E44" s="11"/>
      <c r="F44" s="11" t="s">
        <v>21</v>
      </c>
      <c r="G44" s="11" t="s">
        <v>22</v>
      </c>
      <c r="H44" s="11" t="s">
        <v>23</v>
      </c>
      <c r="I44" s="12" t="s">
        <v>86</v>
      </c>
      <c r="J44" s="13">
        <v>170000000</v>
      </c>
      <c r="K44" s="13">
        <v>0</v>
      </c>
      <c r="L44" s="13">
        <v>0</v>
      </c>
      <c r="M44" s="13">
        <v>170000000</v>
      </c>
      <c r="N44" s="13">
        <v>105700000</v>
      </c>
      <c r="O44" s="13">
        <v>64300000</v>
      </c>
      <c r="P44" s="13">
        <v>105700000</v>
      </c>
      <c r="Q44" s="13">
        <v>11354500</v>
      </c>
      <c r="R44" s="13">
        <v>11354500</v>
      </c>
      <c r="S44" s="14">
        <f t="shared" si="1"/>
        <v>64300000</v>
      </c>
      <c r="T44" s="15">
        <f t="shared" si="2"/>
        <v>0.62176470588235289</v>
      </c>
      <c r="U44" s="15">
        <f t="shared" si="3"/>
        <v>6.6791176470588229E-2</v>
      </c>
      <c r="V44" s="15">
        <f t="shared" si="4"/>
        <v>6.6791176470588229E-2</v>
      </c>
      <c r="W44" s="4"/>
    </row>
    <row r="45" spans="1:23" ht="102.75" thickTop="1" thickBot="1">
      <c r="A45" s="11" t="s">
        <v>57</v>
      </c>
      <c r="B45" s="11" t="s">
        <v>84</v>
      </c>
      <c r="C45" s="11" t="s">
        <v>59</v>
      </c>
      <c r="D45" s="11" t="s">
        <v>87</v>
      </c>
      <c r="E45" s="11"/>
      <c r="F45" s="11" t="s">
        <v>21</v>
      </c>
      <c r="G45" s="11" t="s">
        <v>22</v>
      </c>
      <c r="H45" s="11" t="s">
        <v>23</v>
      </c>
      <c r="I45" s="12" t="s">
        <v>88</v>
      </c>
      <c r="J45" s="13">
        <v>300000000</v>
      </c>
      <c r="K45" s="13">
        <v>0</v>
      </c>
      <c r="L45" s="13">
        <v>0</v>
      </c>
      <c r="M45" s="13">
        <v>300000000</v>
      </c>
      <c r="N45" s="13">
        <v>89108000</v>
      </c>
      <c r="O45" s="13">
        <v>210892000</v>
      </c>
      <c r="P45" s="13">
        <v>89108000</v>
      </c>
      <c r="Q45" s="13">
        <v>20402000</v>
      </c>
      <c r="R45" s="13">
        <v>20402000</v>
      </c>
      <c r="S45" s="14">
        <f t="shared" si="1"/>
        <v>210892000</v>
      </c>
      <c r="T45" s="15">
        <f t="shared" si="2"/>
        <v>0.29702666666666666</v>
      </c>
      <c r="U45" s="15">
        <f t="shared" si="3"/>
        <v>6.8006666666666674E-2</v>
      </c>
      <c r="V45" s="15">
        <f t="shared" si="4"/>
        <v>6.8006666666666674E-2</v>
      </c>
      <c r="W45" s="4"/>
    </row>
    <row r="46" spans="1:23" ht="69" thickTop="1" thickBot="1">
      <c r="A46" s="11" t="s">
        <v>57</v>
      </c>
      <c r="B46" s="11" t="s">
        <v>84</v>
      </c>
      <c r="C46" s="11" t="s">
        <v>59</v>
      </c>
      <c r="D46" s="11" t="s">
        <v>89</v>
      </c>
      <c r="E46" s="11"/>
      <c r="F46" s="11" t="s">
        <v>21</v>
      </c>
      <c r="G46" s="11" t="s">
        <v>22</v>
      </c>
      <c r="H46" s="11" t="s">
        <v>23</v>
      </c>
      <c r="I46" s="12" t="s">
        <v>90</v>
      </c>
      <c r="J46" s="13">
        <v>150000000</v>
      </c>
      <c r="K46" s="13">
        <v>0</v>
      </c>
      <c r="L46" s="13">
        <v>0</v>
      </c>
      <c r="M46" s="13">
        <v>150000000</v>
      </c>
      <c r="N46" s="13">
        <v>94814998</v>
      </c>
      <c r="O46" s="13">
        <v>55185002</v>
      </c>
      <c r="P46" s="13">
        <v>93854752</v>
      </c>
      <c r="Q46" s="13">
        <v>21612967</v>
      </c>
      <c r="R46" s="13">
        <v>21612967</v>
      </c>
      <c r="S46" s="14">
        <f t="shared" si="1"/>
        <v>56145248</v>
      </c>
      <c r="T46" s="15">
        <f t="shared" si="2"/>
        <v>0.62569834666666668</v>
      </c>
      <c r="U46" s="15">
        <f t="shared" si="3"/>
        <v>0.14408644666666667</v>
      </c>
      <c r="V46" s="15">
        <f t="shared" si="4"/>
        <v>0.14408644666666667</v>
      </c>
      <c r="W46" s="4"/>
    </row>
    <row r="47" spans="1:23" ht="46.5" thickTop="1" thickBot="1">
      <c r="A47" s="11" t="s">
        <v>57</v>
      </c>
      <c r="B47" s="11" t="s">
        <v>91</v>
      </c>
      <c r="C47" s="11" t="s">
        <v>59</v>
      </c>
      <c r="D47" s="11" t="s">
        <v>85</v>
      </c>
      <c r="E47" s="11"/>
      <c r="F47" s="11" t="s">
        <v>21</v>
      </c>
      <c r="G47" s="11" t="s">
        <v>22</v>
      </c>
      <c r="H47" s="11" t="s">
        <v>23</v>
      </c>
      <c r="I47" s="12" t="s">
        <v>92</v>
      </c>
      <c r="J47" s="13">
        <v>2900000000</v>
      </c>
      <c r="K47" s="13">
        <v>0</v>
      </c>
      <c r="L47" s="13">
        <v>0</v>
      </c>
      <c r="M47" s="13">
        <v>2900000000</v>
      </c>
      <c r="N47" s="13">
        <v>2788199999</v>
      </c>
      <c r="O47" s="13">
        <v>111800001</v>
      </c>
      <c r="P47" s="13">
        <v>1968656560.4400001</v>
      </c>
      <c r="Q47" s="13">
        <v>19401729</v>
      </c>
      <c r="R47" s="13">
        <v>19401729</v>
      </c>
      <c r="S47" s="14">
        <f t="shared" si="1"/>
        <v>931343439.55999994</v>
      </c>
      <c r="T47" s="15">
        <f t="shared" si="2"/>
        <v>0.67884708980689656</v>
      </c>
      <c r="U47" s="15">
        <f t="shared" si="3"/>
        <v>6.6902513793103448E-3</v>
      </c>
      <c r="V47" s="15">
        <f t="shared" si="4"/>
        <v>6.6902513793103448E-3</v>
      </c>
      <c r="W47" s="4"/>
    </row>
    <row r="48" spans="1:23" ht="57.75" thickTop="1" thickBot="1">
      <c r="A48" s="11" t="s">
        <v>57</v>
      </c>
      <c r="B48" s="11" t="s">
        <v>91</v>
      </c>
      <c r="C48" s="11" t="s">
        <v>59</v>
      </c>
      <c r="D48" s="11" t="s">
        <v>87</v>
      </c>
      <c r="E48" s="11"/>
      <c r="F48" s="11" t="s">
        <v>21</v>
      </c>
      <c r="G48" s="11" t="s">
        <v>22</v>
      </c>
      <c r="H48" s="11" t="s">
        <v>23</v>
      </c>
      <c r="I48" s="12" t="s">
        <v>93</v>
      </c>
      <c r="J48" s="13">
        <v>1900000000</v>
      </c>
      <c r="K48" s="13">
        <v>0</v>
      </c>
      <c r="L48" s="13">
        <v>0</v>
      </c>
      <c r="M48" s="13">
        <v>1900000000</v>
      </c>
      <c r="N48" s="13">
        <v>1275409167</v>
      </c>
      <c r="O48" s="13">
        <v>624590833</v>
      </c>
      <c r="P48" s="13">
        <v>845008674</v>
      </c>
      <c r="Q48" s="13">
        <v>86223333</v>
      </c>
      <c r="R48" s="13">
        <v>64823333</v>
      </c>
      <c r="S48" s="14">
        <f t="shared" si="1"/>
        <v>1054991326</v>
      </c>
      <c r="T48" s="15">
        <f t="shared" si="2"/>
        <v>0.44474140736842105</v>
      </c>
      <c r="U48" s="15">
        <f t="shared" si="3"/>
        <v>4.5380701578947372E-2</v>
      </c>
      <c r="V48" s="15">
        <f t="shared" si="4"/>
        <v>3.4117543684210529E-2</v>
      </c>
      <c r="W48" s="4"/>
    </row>
    <row r="49" spans="1:23" ht="22.5" customHeight="1" thickTop="1" thickBot="1">
      <c r="A49" s="7"/>
      <c r="B49" s="7"/>
      <c r="C49" s="7"/>
      <c r="D49" s="7"/>
      <c r="E49" s="7"/>
      <c r="F49" s="7"/>
      <c r="G49" s="7"/>
      <c r="H49" s="7"/>
      <c r="I49" s="8" t="s">
        <v>101</v>
      </c>
      <c r="J49" s="10">
        <f>+J7+J28+J30</f>
        <v>690420699552</v>
      </c>
      <c r="K49" s="10">
        <f t="shared" ref="K49:R49" si="11">+K7+K28+K30</f>
        <v>11000000000</v>
      </c>
      <c r="L49" s="10">
        <f t="shared" si="11"/>
        <v>0</v>
      </c>
      <c r="M49" s="10">
        <f t="shared" si="11"/>
        <v>701420699552</v>
      </c>
      <c r="N49" s="10">
        <f t="shared" si="11"/>
        <v>609288115167.25</v>
      </c>
      <c r="O49" s="10">
        <f t="shared" si="11"/>
        <v>92132584384.75</v>
      </c>
      <c r="P49" s="10">
        <f t="shared" si="11"/>
        <v>299223837156.10004</v>
      </c>
      <c r="Q49" s="10">
        <f t="shared" si="11"/>
        <v>81019822738.450012</v>
      </c>
      <c r="R49" s="10">
        <f t="shared" si="11"/>
        <v>80866313663.450012</v>
      </c>
      <c r="S49" s="16">
        <f t="shared" si="1"/>
        <v>402196862395.89996</v>
      </c>
      <c r="T49" s="17">
        <f t="shared" si="2"/>
        <v>0.42659681607231636</v>
      </c>
      <c r="U49" s="17">
        <f t="shared" si="3"/>
        <v>0.11550817190054082</v>
      </c>
      <c r="V49" s="17">
        <f t="shared" si="4"/>
        <v>0.11528931740266522</v>
      </c>
      <c r="W49" s="4"/>
    </row>
    <row r="50" spans="1:23" ht="18.75" customHeight="1" thickTop="1">
      <c r="A50" s="1" t="s">
        <v>109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8"/>
      <c r="O50" s="18"/>
      <c r="P50" s="18"/>
      <c r="R50" s="24"/>
      <c r="S50" s="2"/>
      <c r="T50" s="3"/>
      <c r="U50" s="3"/>
      <c r="V50" s="3"/>
      <c r="W50" s="4"/>
    </row>
    <row r="51" spans="1:23" ht="19.5" customHeight="1">
      <c r="A51" s="1" t="s">
        <v>110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8"/>
      <c r="O51" s="18"/>
      <c r="P51" s="18"/>
      <c r="Q51" s="1"/>
      <c r="R51" s="24"/>
      <c r="S51" s="2"/>
      <c r="T51" s="3"/>
      <c r="U51" s="3"/>
      <c r="V51" s="3"/>
      <c r="W51" s="4"/>
    </row>
    <row r="52" spans="1:23">
      <c r="A52" s="1" t="s">
        <v>111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8"/>
      <c r="O52" s="18"/>
      <c r="P52" s="18"/>
      <c r="Q52" s="1"/>
      <c r="R52" s="24"/>
      <c r="S52" s="2"/>
      <c r="T52" s="3"/>
      <c r="U52" s="3"/>
      <c r="V52" s="3"/>
      <c r="W52" s="4"/>
    </row>
    <row r="53" spans="1:23">
      <c r="A53" s="1" t="s">
        <v>112</v>
      </c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</sheetData>
  <mergeCells count="4">
    <mergeCell ref="A2:V2"/>
    <mergeCell ref="A3:V3"/>
    <mergeCell ref="A4:V4"/>
    <mergeCell ref="R5:V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GESTION GRAL</vt:lpstr>
      <vt:lpstr>'EJECUCION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2023-04-04T13:20:23Z</cp:lastPrinted>
  <dcterms:created xsi:type="dcterms:W3CDTF">2023-04-02T18:16:28Z</dcterms:created>
  <dcterms:modified xsi:type="dcterms:W3CDTF">2023-04-04T13:26:45Z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