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INANCIERA - PRESPTO\AÑO 2023\PAGINA WEB 2023\MARZO 2023 PRESPTO CIERRE\PDF\"/>
    </mc:Choice>
  </mc:AlternateContent>
  <bookViews>
    <workbookView xWindow="240" yWindow="120" windowWidth="18060" windowHeight="7050"/>
  </bookViews>
  <sheets>
    <sheet name="GASTOS DE INVERSION " sheetId="1" r:id="rId1"/>
  </sheets>
  <definedNames>
    <definedName name="_xlnm.Print_Titles" localSheetId="0">'GASTOS DE INVERSION '!$6:$6</definedName>
  </definedNames>
  <calcPr calcId="152511"/>
</workbook>
</file>

<file path=xl/calcChain.xml><?xml version="1.0" encoding="utf-8"?>
<calcChain xmlns="http://schemas.openxmlformats.org/spreadsheetml/2006/main">
  <c r="U28" i="1" l="1"/>
  <c r="T28" i="1"/>
  <c r="S28" i="1"/>
  <c r="R28" i="1"/>
  <c r="U27" i="1"/>
  <c r="T27" i="1"/>
  <c r="S27" i="1"/>
  <c r="R27" i="1"/>
  <c r="U26" i="1"/>
  <c r="T26" i="1"/>
  <c r="S26" i="1"/>
  <c r="R26" i="1"/>
  <c r="U24" i="1"/>
  <c r="T24" i="1"/>
  <c r="S24" i="1"/>
  <c r="R24" i="1"/>
  <c r="U23" i="1"/>
  <c r="T23" i="1"/>
  <c r="S23" i="1"/>
  <c r="R23" i="1"/>
  <c r="U21" i="1"/>
  <c r="T21" i="1"/>
  <c r="S21" i="1"/>
  <c r="R21" i="1"/>
  <c r="U20" i="1"/>
  <c r="T20" i="1"/>
  <c r="S20" i="1"/>
  <c r="R20" i="1"/>
  <c r="U19" i="1"/>
  <c r="T19" i="1"/>
  <c r="S19" i="1"/>
  <c r="R19" i="1"/>
  <c r="U18" i="1"/>
  <c r="T18" i="1"/>
  <c r="S18" i="1"/>
  <c r="R18" i="1"/>
  <c r="U17" i="1"/>
  <c r="T17" i="1"/>
  <c r="S17" i="1"/>
  <c r="R17" i="1"/>
  <c r="U16" i="1"/>
  <c r="T16" i="1"/>
  <c r="S16" i="1"/>
  <c r="R16" i="1"/>
  <c r="U15" i="1"/>
  <c r="T15" i="1"/>
  <c r="S15" i="1"/>
  <c r="R15" i="1"/>
  <c r="U14" i="1"/>
  <c r="T14" i="1"/>
  <c r="S14" i="1"/>
  <c r="R14" i="1"/>
  <c r="U13" i="1"/>
  <c r="T13" i="1"/>
  <c r="S13" i="1"/>
  <c r="R13" i="1"/>
  <c r="U12" i="1"/>
  <c r="T12" i="1"/>
  <c r="S12" i="1"/>
  <c r="R12" i="1"/>
  <c r="U11" i="1"/>
  <c r="T11" i="1"/>
  <c r="S11" i="1"/>
  <c r="R11" i="1"/>
  <c r="U9" i="1"/>
  <c r="T9" i="1"/>
  <c r="S9" i="1"/>
  <c r="R9" i="1"/>
  <c r="U8" i="1"/>
  <c r="T8" i="1"/>
  <c r="S8" i="1"/>
  <c r="R8" i="1"/>
  <c r="Q29" i="1"/>
  <c r="P29" i="1"/>
  <c r="O29" i="1"/>
  <c r="S29" i="1" s="1"/>
  <c r="N29" i="1"/>
  <c r="M29" i="1"/>
  <c r="L29" i="1"/>
  <c r="T29" i="1" s="1"/>
  <c r="K29" i="1"/>
  <c r="J29" i="1"/>
  <c r="I29" i="1"/>
  <c r="Q25" i="1"/>
  <c r="P25" i="1"/>
  <c r="O25" i="1"/>
  <c r="N25" i="1"/>
  <c r="M25" i="1"/>
  <c r="L25" i="1"/>
  <c r="K25" i="1"/>
  <c r="J25" i="1"/>
  <c r="I25" i="1"/>
  <c r="Q22" i="1"/>
  <c r="P22" i="1"/>
  <c r="O22" i="1"/>
  <c r="N22" i="1"/>
  <c r="M22" i="1"/>
  <c r="L22" i="1"/>
  <c r="T22" i="1" s="1"/>
  <c r="K22" i="1"/>
  <c r="J22" i="1"/>
  <c r="I22" i="1"/>
  <c r="Q10" i="1"/>
  <c r="P10" i="1"/>
  <c r="O10" i="1"/>
  <c r="N10" i="1"/>
  <c r="M10" i="1"/>
  <c r="L10" i="1"/>
  <c r="R10" i="1" s="1"/>
  <c r="K10" i="1"/>
  <c r="J10" i="1"/>
  <c r="I10" i="1"/>
  <c r="U22" i="1" l="1"/>
  <c r="R25" i="1"/>
  <c r="N30" i="1"/>
  <c r="J30" i="1"/>
  <c r="S22" i="1"/>
  <c r="T25" i="1"/>
  <c r="R22" i="1"/>
  <c r="K30" i="1"/>
  <c r="S10" i="1"/>
  <c r="U25" i="1"/>
  <c r="T10" i="1"/>
  <c r="U29" i="1"/>
  <c r="R29" i="1"/>
  <c r="I30" i="1"/>
  <c r="M30" i="1"/>
  <c r="U10" i="1"/>
  <c r="S25" i="1"/>
  <c r="L30" i="1"/>
  <c r="O30" i="1"/>
  <c r="S30" i="1" s="1"/>
  <c r="P30" i="1"/>
  <c r="T30" i="1" s="1"/>
  <c r="Q30" i="1"/>
  <c r="U7" i="1"/>
  <c r="T7" i="1"/>
  <c r="S7" i="1"/>
  <c r="R7" i="1"/>
  <c r="U30" i="1" l="1"/>
  <c r="R30" i="1"/>
</calcChain>
</file>

<file path=xl/sharedStrings.xml><?xml version="1.0" encoding="utf-8"?>
<sst xmlns="http://schemas.openxmlformats.org/spreadsheetml/2006/main" count="206" uniqueCount="77">
  <si>
    <t/>
  </si>
  <si>
    <t>TIPO</t>
  </si>
  <si>
    <t>CTA</t>
  </si>
  <si>
    <t>SUB
CTA</t>
  </si>
  <si>
    <t>OBJ</t>
  </si>
  <si>
    <t>FUENTE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</si>
  <si>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</si>
  <si>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</si>
  <si>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</si>
  <si>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</si>
  <si>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</si>
  <si>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</si>
  <si>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</si>
  <si>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CDP</t>
  </si>
  <si>
    <t>APR. DISPONIBLE</t>
  </si>
  <si>
    <t>COMPROMISO</t>
  </si>
  <si>
    <t>OBLIGACION</t>
  </si>
  <si>
    <t>PAGOS</t>
  </si>
  <si>
    <t>Nación</t>
  </si>
  <si>
    <t>10</t>
  </si>
  <si>
    <t>CSF</t>
  </si>
  <si>
    <t>11</t>
  </si>
  <si>
    <t>SSF</t>
  </si>
  <si>
    <t>C</t>
  </si>
  <si>
    <t>3501</t>
  </si>
  <si>
    <t>0200</t>
  </si>
  <si>
    <t>2</t>
  </si>
  <si>
    <t>APOYO AL GOBIERNO EN UNA CORRECTA INSERCIÓN DE COLOMBIA EN LOS MERCADOS INTERNACIONALES, APERTURA DE NUEVOS MERCADOS Y LA PROFUNDIZACIÓN DE LOS EXISTENTES -   NACIONAL</t>
  </si>
  <si>
    <t>14</t>
  </si>
  <si>
    <t>3502</t>
  </si>
  <si>
    <t>16</t>
  </si>
  <si>
    <t>DESARROLLO  DE ESTRATEGIAS CON ENFOQUE TERRITORIAL PARA LA PROMOCIÓN Y COMPETITIVIDAD TURÍSTICA A NIVEL  NACIONAL</t>
  </si>
  <si>
    <t>17</t>
  </si>
  <si>
    <t>IMPLEMENTACIÓN DE ESTRATEGIAS PARA EL MEJORAMIENTO DE CAPACIDADES Y FORTALECIMIENTO DE LAS MIPYMES A NIVEL   NACIONAL</t>
  </si>
  <si>
    <t>18</t>
  </si>
  <si>
    <t>IMPLEMENTACIÓN  DE INSTRUMENTOS QUE MEJOREN LA PRODUCTIVIDAD Y COMPETITIVIDAD DE LAS EMPRESAS PARA INCREMENTAR, DIVERSIFICAR Y SOFISTICAR LA OFERTA  NACIONAL</t>
  </si>
  <si>
    <t>20</t>
  </si>
  <si>
    <t>FORTALECIMIENTO DE LA POLÍTICA DE PRODUCTIVIDAD Y COMPETITIVIDAD A NIVEL  NACIONAL</t>
  </si>
  <si>
    <t>21</t>
  </si>
  <si>
    <t>APOYO PARA EL ACCESO A LOS MERCADOS DE LAS UNIDADES PRODUCTIVAS DE LA POBLACIÓN VÍCTIMA DEL CONFLICTO ARMADO  NACIONAL</t>
  </si>
  <si>
    <t>22</t>
  </si>
  <si>
    <t>APOYO AL SECTOR TURÍSTICO PARA LA PROMOCIÓN Y COMPETITIVIDAD LEY 1101 DE 2006 A NIVEL   NACIONAL</t>
  </si>
  <si>
    <t>23</t>
  </si>
  <si>
    <t>APOYO PARA EL FOMENTO Y PROMOCIÓN DE LA SOFISTICACIÓN E INNOVACIÓN EN LAS MIPYMES COLOMBIANAS.  NACIONAL</t>
  </si>
  <si>
    <t>24</t>
  </si>
  <si>
    <t>FORTALECIMIENTO DE LOS ESTÁNDARES DE CALIDAD EN LA INFRAESTRUCTURA PRODUCTIVA NACIONAL A PARTIR DEL RECONOCIMIENTO Y DESARROLLO NACIONAL E INTERNACIONAL DEL SUBSISTEMA NACIONAL DE LA CALIDAD   NACIONAL</t>
  </si>
  <si>
    <t>25</t>
  </si>
  <si>
    <t>FORTALECIMIENTO DEL ENTORNO COMPETITIVO EN LA INDUSTRIA A NIVEL  NACIONAL</t>
  </si>
  <si>
    <t>26</t>
  </si>
  <si>
    <t>APOYO A LA INDUSTRIA MANUFACTURERA COLOMBIANA PARA LA SOSTENIBILIDAD  NACIONAL</t>
  </si>
  <si>
    <t>3503</t>
  </si>
  <si>
    <t>4</t>
  </si>
  <si>
    <t>IMPLEMENTACIÓN REGISTRO SUSTANCIAS QUÍMICAS DE USO INDUSTRIAL A NIVEL  NACIONAL</t>
  </si>
  <si>
    <t>5</t>
  </si>
  <si>
    <t>ACTUALIZACIÓN DE LA NORMATIVIDAD SOBRE CONTABILIDAD, INFORMACIÓN FINANCIERA Y ASEGURAMIENTO DE LA INFORMACIÓN DE ACEPTACIÓN MUNDIAL, EN EL MARCO DE LAS MEJORES PRÁCTICAS Y RÁPIDA EVOLUCIÓN DE LOS NEGOCIOS A NIVEL  NACIONAL</t>
  </si>
  <si>
    <t>6</t>
  </si>
  <si>
    <t>MEJORAMIENTO EN LA APLICACIÓN Y CONVERGENCIA HACIA ESTÁNDARES INTERNACIONALES DE INFORMACIÓN FINANCIERA Y DE ASEGURAMIENTO DE LA INFORMACIÓN A NIVEL   NACIONAL</t>
  </si>
  <si>
    <t>3599</t>
  </si>
  <si>
    <t>AMPLIACIÓN DE LA CAPACIDAD DE LOS SERVICIOS DE LAS TECNOLOGÍAS DE INFORMACIÓN EN EL MINCIT  NACIONAL</t>
  </si>
  <si>
    <t>FORTALECIMIENTO EN LA GESTIÓN ADMINISTRATIVA E INSTITUCIONAL DEL MINISTERIO DE COMERCIO, INDUSTRIA Y TURISMO A NIVEL   NACIONAL</t>
  </si>
  <si>
    <t>FORTALECIMIENTO DE LOS SERVICIOS BRINDADOS A LOS USUARIOS DE COMERCIO EXTERIOR A NIVEL  NACIONAL</t>
  </si>
  <si>
    <t xml:space="preserve">GASTOS DE INVERSION </t>
  </si>
  <si>
    <t>APROPIACION SIN COMPROMETER</t>
  </si>
  <si>
    <t>OBLIG/ APR</t>
  </si>
  <si>
    <t>PAGO/ APR</t>
  </si>
  <si>
    <t>MINISTERIO DE COMERCIO INDUSTRIA Y TURISMO</t>
  </si>
  <si>
    <t>EJECUCION PRESUPUESTAL ACUMULADA CON CORTE AL 31 DE MARZO DE 2023</t>
  </si>
  <si>
    <t>FECHA DE GENERACION : ABRIL 03 DE 2023</t>
  </si>
  <si>
    <t>VICEMINISTERIO DE COMERCIO EXTERIOR</t>
  </si>
  <si>
    <t>VICEMINISTERIO DE DESARROLLO EMPRESARIAL</t>
  </si>
  <si>
    <t>VICEMINISTERIO DE TURISMO</t>
  </si>
  <si>
    <t xml:space="preserve">TOTAL GASTOS DE INVERSION </t>
  </si>
  <si>
    <t>SECRETARIA GENERAL</t>
  </si>
  <si>
    <t xml:space="preserve">Fuente de Información: SIIF Nación </t>
  </si>
  <si>
    <r>
      <rPr>
        <b/>
        <sz val="8"/>
        <rFont val="Arial"/>
        <family val="2"/>
      </rPr>
      <t>Nota1</t>
    </r>
    <r>
      <rPr>
        <sz val="8"/>
        <rFont val="Arial"/>
        <family val="2"/>
      </rPr>
      <t>: Ley No. 2276 del 29 de noviembre de 2022. Por la cual se decreta el presupuesto de rentas y recursos de capital y ley de apropiaciones para la vigencia fiscal del 1o. de enero al 31 de diciembre de 2023</t>
    </r>
  </si>
  <si>
    <r>
      <rPr>
        <b/>
        <sz val="8"/>
        <rFont val="Arial"/>
        <family val="2"/>
      </rPr>
      <t>Nota2</t>
    </r>
    <r>
      <rPr>
        <sz val="8"/>
        <rFont val="Arial"/>
        <family val="2"/>
      </rPr>
      <t xml:space="preserve">:Decreto No. 2590 del 23 de diciembre de 2022.  Por el cual se liquida el Presupuesto General de la Nación para la vigencia fiscal de 2023, se detallan las apropiaciones y se clasifican y definen los gastos. </t>
    </r>
  </si>
  <si>
    <t>COMP/ APR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</si>
</sst>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&quot;$&quot;\ #,##0.00;\-&quot;$&quot;\ #,##0.00"/>
    <numFmt numFmtId="164" formatCode="[$-1240A]&quot;$&quot;\ #,##0.00;\-&quot;$&quot;\ #,##0.00"/>
  </numFmts>
  <fonts count="14">
    <font>
      <sz val="11"/>
      <color rgb="FF000000"/>
      <name val="Calibri"/>
      <family val="2"/>
      <scheme val="minor"/>
    </font>
    <font>
      <sz val="11"/>
      <name val="Calibri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8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b/>
      <sz val="8"/>
      <name val="Arial"/>
      <family val="2"/>
    </font>
    <font>
      <b/>
      <sz val="10"/>
      <color rgb="FF000000"/>
      <name val="Montserrat"/>
    </font>
    <font>
      <sz val="10"/>
      <name val="Montserrat"/>
    </font>
    <font>
      <sz val="11"/>
      <name val="Montserrat"/>
    </font>
    <font>
      <b/>
      <sz val="9"/>
      <color rgb="FF000000"/>
      <name val="Montserrat"/>
    </font>
    <font>
      <b/>
      <sz val="8"/>
      <color rgb="FF000000"/>
      <name val="Montserrat"/>
    </font>
    <font>
      <sz val="8"/>
      <name val="Montserrat"/>
    </font>
  </fonts>
  <fills count="4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ck">
        <color rgb="FFD3D3D3"/>
      </left>
      <right style="thick">
        <color rgb="FFD3D3D3"/>
      </right>
      <top style="thick">
        <color rgb="FFD3D3D3"/>
      </top>
      <bottom style="thick">
        <color rgb="FFD3D3D3"/>
      </bottom>
      <diagonal/>
    </border>
    <border>
      <left/>
      <right/>
      <top/>
      <bottom style="thick">
        <color rgb="FFD3D3D3"/>
      </bottom>
      <diagonal/>
    </border>
  </borders>
  <cellStyleXfs count="1">
    <xf numFmtId="0" fontId="0" fillId="0" borderId="0"/>
  </cellStyleXfs>
  <cellXfs count="23">
    <xf numFmtId="0" fontId="1" fillId="0" borderId="0" xfId="0" applyFont="1" applyFill="1" applyBorder="1"/>
    <xf numFmtId="0" fontId="4" fillId="0" borderId="0" xfId="0" applyFont="1" applyFill="1" applyBorder="1"/>
    <xf numFmtId="10" fontId="1" fillId="0" borderId="0" xfId="0" applyNumberFormat="1" applyFont="1" applyFill="1" applyBorder="1"/>
    <xf numFmtId="0" fontId="4" fillId="0" borderId="0" xfId="0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 readingOrder="1"/>
    </xf>
    <xf numFmtId="0" fontId="6" fillId="2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1" xfId="0" applyNumberFormat="1" applyFont="1" applyFill="1" applyBorder="1" applyAlignment="1">
      <alignment horizontal="left" vertical="center" wrapText="1" readingOrder="1"/>
    </xf>
    <xf numFmtId="164" fontId="2" fillId="0" borderId="1" xfId="0" applyNumberFormat="1" applyFont="1" applyFill="1" applyBorder="1" applyAlignment="1">
      <alignment horizontal="right" vertical="center" wrapText="1" readingOrder="1"/>
    </xf>
    <xf numFmtId="7" fontId="4" fillId="0" borderId="1" xfId="0" applyNumberFormat="1" applyFont="1" applyFill="1" applyBorder="1" applyAlignment="1">
      <alignment horizontal="right" vertical="center" wrapText="1"/>
    </xf>
    <xf numFmtId="10" fontId="4" fillId="0" borderId="1" xfId="0" applyNumberFormat="1" applyFont="1" applyFill="1" applyBorder="1" applyAlignment="1">
      <alignment horizontal="right" vertical="center" wrapText="1"/>
    </xf>
    <xf numFmtId="0" fontId="3" fillId="3" borderId="1" xfId="0" applyNumberFormat="1" applyFont="1" applyFill="1" applyBorder="1" applyAlignment="1">
      <alignment horizontal="center" vertical="center" wrapText="1" readingOrder="1"/>
    </xf>
    <xf numFmtId="0" fontId="3" fillId="3" borderId="1" xfId="0" applyNumberFormat="1" applyFont="1" applyFill="1" applyBorder="1" applyAlignment="1">
      <alignment horizontal="left" vertical="center" wrapText="1" readingOrder="1"/>
    </xf>
    <xf numFmtId="164" fontId="3" fillId="3" borderId="1" xfId="0" applyNumberFormat="1" applyFont="1" applyFill="1" applyBorder="1" applyAlignment="1">
      <alignment horizontal="right" vertical="center" wrapText="1" readingOrder="1"/>
    </xf>
    <xf numFmtId="7" fontId="7" fillId="3" borderId="1" xfId="0" applyNumberFormat="1" applyFont="1" applyFill="1" applyBorder="1" applyAlignment="1">
      <alignment horizontal="right" vertical="center" wrapText="1"/>
    </xf>
    <xf numFmtId="10" fontId="7" fillId="3" borderId="1" xfId="0" applyNumberFormat="1" applyFont="1" applyFill="1" applyBorder="1" applyAlignment="1">
      <alignment horizontal="right" vertical="center" wrapText="1"/>
    </xf>
    <xf numFmtId="0" fontId="11" fillId="0" borderId="0" xfId="0" applyNumberFormat="1" applyFont="1" applyFill="1" applyBorder="1" applyAlignment="1">
      <alignment horizontal="center" vertical="center" wrapText="1" readingOrder="1"/>
    </xf>
    <xf numFmtId="0" fontId="8" fillId="0" borderId="0" xfId="0" applyNumberFormat="1" applyFont="1" applyFill="1" applyBorder="1" applyAlignment="1">
      <alignment horizontal="center" vertical="center" wrapText="1" readingOrder="1"/>
    </xf>
    <xf numFmtId="0" fontId="9" fillId="0" borderId="0" xfId="0" applyFont="1" applyFill="1" applyBorder="1" applyAlignment="1">
      <alignment horizontal="center" vertical="center" wrapText="1" readingOrder="1"/>
    </xf>
    <xf numFmtId="0" fontId="9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2" fillId="0" borderId="2" xfId="0" applyNumberFormat="1" applyFont="1" applyFill="1" applyBorder="1" applyAlignment="1">
      <alignment horizontal="center" vertical="center" wrapText="1" readingOrder="1"/>
    </xf>
    <xf numFmtId="0" fontId="13" fillId="0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0</xdr:row>
      <xdr:rowOff>0</xdr:rowOff>
    </xdr:from>
    <xdr:to>
      <xdr:col>7</xdr:col>
      <xdr:colOff>1196975</xdr:colOff>
      <xdr:row>2</xdr:row>
      <xdr:rowOff>63500</xdr:rowOff>
    </xdr:to>
    <xdr:pic>
      <xdr:nvPicPr>
        <xdr:cNvPr id="2" name="Imagen 1" descr="cid:image003.jpg@01D9191D.0AD50960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0"/>
          <a:ext cx="3505200" cy="4318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55"/>
  <sheetViews>
    <sheetView showGridLines="0" tabSelected="1" workbookViewId="0">
      <selection activeCell="A2" sqref="A2:U2"/>
    </sheetView>
  </sheetViews>
  <sheetFormatPr baseColWidth="10" defaultRowHeight="15"/>
  <cols>
    <col min="1" max="1" width="4.140625" customWidth="1"/>
    <col min="2" max="3" width="4.7109375" customWidth="1"/>
    <col min="4" max="4" width="4.85546875" customWidth="1"/>
    <col min="5" max="5" width="5.85546875" customWidth="1"/>
    <col min="6" max="6" width="4.85546875" customWidth="1"/>
    <col min="7" max="7" width="3.85546875" customWidth="1"/>
    <col min="8" max="8" width="35.42578125" customWidth="1"/>
    <col min="9" max="9" width="17.5703125" customWidth="1"/>
    <col min="10" max="10" width="13.7109375" customWidth="1"/>
    <col min="11" max="11" width="14.5703125" customWidth="1"/>
    <col min="12" max="12" width="19.42578125" customWidth="1"/>
    <col min="13" max="13" width="17.42578125" customWidth="1"/>
    <col min="14" max="14" width="15.140625" customWidth="1"/>
    <col min="15" max="16" width="14.85546875" customWidth="1"/>
    <col min="17" max="17" width="16.42578125" customWidth="1"/>
    <col min="18" max="18" width="15.85546875" customWidth="1"/>
    <col min="19" max="19" width="6.5703125" customWidth="1"/>
    <col min="20" max="20" width="6.7109375" customWidth="1"/>
    <col min="21" max="21" width="6.42578125" customWidth="1"/>
  </cols>
  <sheetData>
    <row r="2" spans="1:22">
      <c r="A2" s="17" t="s">
        <v>65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</row>
    <row r="3" spans="1:22">
      <c r="A3" s="17" t="s">
        <v>66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</row>
    <row r="4" spans="1:22" ht="12.75" customHeight="1">
      <c r="A4" s="17" t="s">
        <v>61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</row>
    <row r="5" spans="1:22" ht="15.75" thickBot="1">
      <c r="A5" s="16" t="s">
        <v>0</v>
      </c>
      <c r="B5" s="16" t="s">
        <v>0</v>
      </c>
      <c r="C5" s="16" t="s">
        <v>0</v>
      </c>
      <c r="D5" s="16" t="s">
        <v>0</v>
      </c>
      <c r="E5" s="16" t="s">
        <v>0</v>
      </c>
      <c r="F5" s="16" t="s">
        <v>0</v>
      </c>
      <c r="G5" s="16" t="s">
        <v>0</v>
      </c>
      <c r="H5" s="16" t="s">
        <v>0</v>
      </c>
      <c r="I5" s="16" t="s">
        <v>0</v>
      </c>
      <c r="J5" s="16" t="s">
        <v>0</v>
      </c>
      <c r="K5" s="16" t="s">
        <v>0</v>
      </c>
      <c r="L5" s="16" t="s">
        <v>0</v>
      </c>
      <c r="M5" s="16" t="s">
        <v>0</v>
      </c>
      <c r="N5" s="16" t="s">
        <v>0</v>
      </c>
      <c r="O5" s="16" t="s">
        <v>0</v>
      </c>
      <c r="P5" s="16" t="s">
        <v>0</v>
      </c>
      <c r="Q5" s="21" t="s">
        <v>67</v>
      </c>
      <c r="R5" s="22"/>
      <c r="S5" s="22"/>
      <c r="T5" s="22"/>
      <c r="U5" s="22"/>
    </row>
    <row r="6" spans="1:22" ht="39.75" customHeight="1" thickTop="1" thickBot="1">
      <c r="A6" s="4" t="s">
        <v>1</v>
      </c>
      <c r="B6" s="4" t="s">
        <v>2</v>
      </c>
      <c r="C6" s="4" t="s">
        <v>3</v>
      </c>
      <c r="D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  <c r="J6" s="4" t="s">
        <v>10</v>
      </c>
      <c r="K6" s="4" t="s">
        <v>11</v>
      </c>
      <c r="L6" s="4" t="s">
        <v>12</v>
      </c>
      <c r="M6" s="4" t="s">
        <v>13</v>
      </c>
      <c r="N6" s="4" t="s">
        <v>14</v>
      </c>
      <c r="O6" s="4" t="s">
        <v>15</v>
      </c>
      <c r="P6" s="4" t="s">
        <v>16</v>
      </c>
      <c r="Q6" s="4" t="s">
        <v>17</v>
      </c>
      <c r="R6" s="5" t="s">
        <v>62</v>
      </c>
      <c r="S6" s="5" t="s">
        <v>76</v>
      </c>
      <c r="T6" s="5" t="s">
        <v>63</v>
      </c>
      <c r="U6" s="5" t="s">
        <v>64</v>
      </c>
    </row>
    <row r="7" spans="1:22" ht="82.5" customHeight="1" thickTop="1" thickBot="1">
      <c r="A7" s="6" t="s">
        <v>23</v>
      </c>
      <c r="B7" s="6" t="s">
        <v>24</v>
      </c>
      <c r="C7" s="6" t="s">
        <v>25</v>
      </c>
      <c r="D7" s="6" t="s">
        <v>26</v>
      </c>
      <c r="E7" s="6" t="s">
        <v>18</v>
      </c>
      <c r="F7" s="6" t="s">
        <v>19</v>
      </c>
      <c r="G7" s="6" t="s">
        <v>20</v>
      </c>
      <c r="H7" s="7" t="s">
        <v>27</v>
      </c>
      <c r="I7" s="8">
        <v>3775000000</v>
      </c>
      <c r="J7" s="8">
        <v>0</v>
      </c>
      <c r="K7" s="8">
        <v>0</v>
      </c>
      <c r="L7" s="8">
        <v>3775000000</v>
      </c>
      <c r="M7" s="8">
        <v>2415890144.2199998</v>
      </c>
      <c r="N7" s="8">
        <v>1359109855.78</v>
      </c>
      <c r="O7" s="8">
        <v>2045775562.02</v>
      </c>
      <c r="P7" s="8">
        <v>366588339.35000002</v>
      </c>
      <c r="Q7" s="8">
        <v>323618811.35000002</v>
      </c>
      <c r="R7" s="9">
        <f t="shared" ref="R7:R30" si="0">+L7-O7</f>
        <v>1729224437.98</v>
      </c>
      <c r="S7" s="10">
        <f t="shared" ref="S7:S30" si="1">+O7/L7</f>
        <v>0.541927301197351</v>
      </c>
      <c r="T7" s="10">
        <f t="shared" ref="T7:T30" si="2">+P7/L7</f>
        <v>9.7109493867549676E-2</v>
      </c>
      <c r="U7" s="10">
        <f t="shared" ref="U7:U30" si="3">+Q7/L7</f>
        <v>8.5726837443708612E-2</v>
      </c>
      <c r="V7" s="2"/>
    </row>
    <row r="8" spans="1:22" ht="81.75" customHeight="1" thickTop="1" thickBot="1">
      <c r="A8" s="6" t="s">
        <v>23</v>
      </c>
      <c r="B8" s="6" t="s">
        <v>24</v>
      </c>
      <c r="C8" s="6" t="s">
        <v>25</v>
      </c>
      <c r="D8" s="6" t="s">
        <v>26</v>
      </c>
      <c r="E8" s="6" t="s">
        <v>18</v>
      </c>
      <c r="F8" s="6" t="s">
        <v>28</v>
      </c>
      <c r="G8" s="6" t="s">
        <v>20</v>
      </c>
      <c r="H8" s="7" t="s">
        <v>27</v>
      </c>
      <c r="I8" s="8">
        <v>19001800000</v>
      </c>
      <c r="J8" s="8">
        <v>0</v>
      </c>
      <c r="K8" s="8">
        <v>0</v>
      </c>
      <c r="L8" s="8">
        <v>19001800000</v>
      </c>
      <c r="M8" s="8">
        <v>19001800000</v>
      </c>
      <c r="N8" s="8">
        <v>0</v>
      </c>
      <c r="O8" s="8">
        <v>0</v>
      </c>
      <c r="P8" s="8">
        <v>0</v>
      </c>
      <c r="Q8" s="8">
        <v>0</v>
      </c>
      <c r="R8" s="9">
        <f t="shared" si="0"/>
        <v>19001800000</v>
      </c>
      <c r="S8" s="10">
        <f t="shared" si="1"/>
        <v>0</v>
      </c>
      <c r="T8" s="10">
        <f t="shared" si="2"/>
        <v>0</v>
      </c>
      <c r="U8" s="10">
        <f t="shared" si="3"/>
        <v>0</v>
      </c>
      <c r="V8" s="2"/>
    </row>
    <row r="9" spans="1:22" ht="60" customHeight="1" thickTop="1" thickBot="1">
      <c r="A9" s="6" t="s">
        <v>23</v>
      </c>
      <c r="B9" s="6" t="s">
        <v>24</v>
      </c>
      <c r="C9" s="6" t="s">
        <v>25</v>
      </c>
      <c r="D9" s="6" t="s">
        <v>26</v>
      </c>
      <c r="E9" s="6" t="s">
        <v>18</v>
      </c>
      <c r="F9" s="6" t="s">
        <v>30</v>
      </c>
      <c r="G9" s="6" t="s">
        <v>22</v>
      </c>
      <c r="H9" s="7" t="s">
        <v>60</v>
      </c>
      <c r="I9" s="8">
        <v>13355000000</v>
      </c>
      <c r="J9" s="8">
        <v>0</v>
      </c>
      <c r="K9" s="8">
        <v>0</v>
      </c>
      <c r="L9" s="8">
        <v>13355000000</v>
      </c>
      <c r="M9" s="8">
        <v>8878649330.2999992</v>
      </c>
      <c r="N9" s="8">
        <v>4476350669.6999998</v>
      </c>
      <c r="O9" s="8">
        <v>6465842025.3000002</v>
      </c>
      <c r="P9" s="8">
        <v>361595593.50999999</v>
      </c>
      <c r="Q9" s="8">
        <v>323947952.50999999</v>
      </c>
      <c r="R9" s="9">
        <f t="shared" si="0"/>
        <v>6889157974.6999998</v>
      </c>
      <c r="S9" s="10">
        <f t="shared" si="1"/>
        <v>0.48415140586297267</v>
      </c>
      <c r="T9" s="10">
        <f t="shared" si="2"/>
        <v>2.7075671546986146E-2</v>
      </c>
      <c r="U9" s="10">
        <f t="shared" si="3"/>
        <v>2.4256679334331711E-2</v>
      </c>
      <c r="V9" s="2"/>
    </row>
    <row r="10" spans="1:22" ht="60" customHeight="1" thickTop="1" thickBot="1">
      <c r="A10" s="11" t="s">
        <v>23</v>
      </c>
      <c r="B10" s="11"/>
      <c r="C10" s="11"/>
      <c r="D10" s="11"/>
      <c r="E10" s="11"/>
      <c r="F10" s="11"/>
      <c r="G10" s="11"/>
      <c r="H10" s="12" t="s">
        <v>68</v>
      </c>
      <c r="I10" s="13">
        <f>SUM(I7:I9)</f>
        <v>36131800000</v>
      </c>
      <c r="J10" s="13">
        <f t="shared" ref="J10:Q10" si="4">SUM(J7:J9)</f>
        <v>0</v>
      </c>
      <c r="K10" s="13">
        <f t="shared" si="4"/>
        <v>0</v>
      </c>
      <c r="L10" s="13">
        <f t="shared" si="4"/>
        <v>36131800000</v>
      </c>
      <c r="M10" s="13">
        <f t="shared" si="4"/>
        <v>30296339474.52</v>
      </c>
      <c r="N10" s="13">
        <f t="shared" si="4"/>
        <v>5835460525.4799995</v>
      </c>
      <c r="O10" s="13">
        <f t="shared" si="4"/>
        <v>8511617587.3199997</v>
      </c>
      <c r="P10" s="13">
        <f t="shared" si="4"/>
        <v>728183932.86000001</v>
      </c>
      <c r="Q10" s="13">
        <f t="shared" si="4"/>
        <v>647566763.86000001</v>
      </c>
      <c r="R10" s="14">
        <f t="shared" si="0"/>
        <v>27620182412.68</v>
      </c>
      <c r="S10" s="15">
        <f t="shared" si="1"/>
        <v>0.23557136891380998</v>
      </c>
      <c r="T10" s="15">
        <f t="shared" si="2"/>
        <v>2.0153547093142328E-2</v>
      </c>
      <c r="U10" s="15">
        <f t="shared" si="3"/>
        <v>1.7922349948245035E-2</v>
      </c>
      <c r="V10" s="2"/>
    </row>
    <row r="11" spans="1:22" ht="60" customHeight="1" thickTop="1" thickBot="1">
      <c r="A11" s="6" t="s">
        <v>23</v>
      </c>
      <c r="B11" s="6" t="s">
        <v>29</v>
      </c>
      <c r="C11" s="6" t="s">
        <v>25</v>
      </c>
      <c r="D11" s="6" t="s">
        <v>32</v>
      </c>
      <c r="E11" s="6" t="s">
        <v>18</v>
      </c>
      <c r="F11" s="6" t="s">
        <v>19</v>
      </c>
      <c r="G11" s="6" t="s">
        <v>20</v>
      </c>
      <c r="H11" s="7" t="s">
        <v>33</v>
      </c>
      <c r="I11" s="8">
        <v>10422750116</v>
      </c>
      <c r="J11" s="8">
        <v>0</v>
      </c>
      <c r="K11" s="8">
        <v>0</v>
      </c>
      <c r="L11" s="8">
        <v>10422750116</v>
      </c>
      <c r="M11" s="8">
        <v>7084982678.5799999</v>
      </c>
      <c r="N11" s="8">
        <v>3337767437.4200001</v>
      </c>
      <c r="O11" s="8">
        <v>1063822332.13</v>
      </c>
      <c r="P11" s="8">
        <v>186360058.13</v>
      </c>
      <c r="Q11" s="8">
        <v>160210253.13</v>
      </c>
      <c r="R11" s="9">
        <f t="shared" si="0"/>
        <v>9358927783.8700008</v>
      </c>
      <c r="S11" s="10">
        <f t="shared" si="1"/>
        <v>0.10206733542397055</v>
      </c>
      <c r="T11" s="10">
        <f t="shared" si="2"/>
        <v>1.7880123389307591E-2</v>
      </c>
      <c r="U11" s="10">
        <f t="shared" si="3"/>
        <v>1.5371207344217212E-2</v>
      </c>
      <c r="V11" s="2"/>
    </row>
    <row r="12" spans="1:22" ht="60" customHeight="1" thickTop="1" thickBot="1">
      <c r="A12" s="6" t="s">
        <v>23</v>
      </c>
      <c r="B12" s="6" t="s">
        <v>29</v>
      </c>
      <c r="C12" s="6" t="s">
        <v>25</v>
      </c>
      <c r="D12" s="6" t="s">
        <v>34</v>
      </c>
      <c r="E12" s="6" t="s">
        <v>18</v>
      </c>
      <c r="F12" s="6" t="s">
        <v>19</v>
      </c>
      <c r="G12" s="6" t="s">
        <v>20</v>
      </c>
      <c r="H12" s="7" t="s">
        <v>35</v>
      </c>
      <c r="I12" s="8">
        <v>20775856863</v>
      </c>
      <c r="J12" s="8">
        <v>0</v>
      </c>
      <c r="K12" s="8">
        <v>0</v>
      </c>
      <c r="L12" s="8">
        <v>20775856863</v>
      </c>
      <c r="M12" s="8">
        <v>0</v>
      </c>
      <c r="N12" s="8">
        <v>20775856863</v>
      </c>
      <c r="O12" s="8">
        <v>0</v>
      </c>
      <c r="P12" s="8">
        <v>0</v>
      </c>
      <c r="Q12" s="8">
        <v>0</v>
      </c>
      <c r="R12" s="9">
        <f t="shared" si="0"/>
        <v>20775856863</v>
      </c>
      <c r="S12" s="10">
        <f t="shared" si="1"/>
        <v>0</v>
      </c>
      <c r="T12" s="10">
        <f t="shared" si="2"/>
        <v>0</v>
      </c>
      <c r="U12" s="10">
        <f t="shared" si="3"/>
        <v>0</v>
      </c>
      <c r="V12" s="2"/>
    </row>
    <row r="13" spans="1:22" ht="60" customHeight="1" thickTop="1" thickBot="1">
      <c r="A13" s="6" t="s">
        <v>23</v>
      </c>
      <c r="B13" s="6" t="s">
        <v>29</v>
      </c>
      <c r="C13" s="6" t="s">
        <v>25</v>
      </c>
      <c r="D13" s="6" t="s">
        <v>36</v>
      </c>
      <c r="E13" s="6" t="s">
        <v>18</v>
      </c>
      <c r="F13" s="6" t="s">
        <v>19</v>
      </c>
      <c r="G13" s="6" t="s">
        <v>20</v>
      </c>
      <c r="H13" s="7" t="s">
        <v>37</v>
      </c>
      <c r="I13" s="8">
        <v>6092612574</v>
      </c>
      <c r="J13" s="8">
        <v>0</v>
      </c>
      <c r="K13" s="8">
        <v>0</v>
      </c>
      <c r="L13" s="8">
        <v>6092612574</v>
      </c>
      <c r="M13" s="8">
        <v>1843751584.9400001</v>
      </c>
      <c r="N13" s="8">
        <v>4248860989.0599999</v>
      </c>
      <c r="O13" s="8">
        <v>1832013748.5599999</v>
      </c>
      <c r="P13" s="8">
        <v>209816814.56</v>
      </c>
      <c r="Q13" s="8">
        <v>200162814.56</v>
      </c>
      <c r="R13" s="9">
        <f t="shared" si="0"/>
        <v>4260598825.4400001</v>
      </c>
      <c r="S13" s="10">
        <f t="shared" si="1"/>
        <v>0.30069427955718886</v>
      </c>
      <c r="T13" s="10">
        <f t="shared" si="2"/>
        <v>3.4437905251908769E-2</v>
      </c>
      <c r="U13" s="10">
        <f t="shared" si="3"/>
        <v>3.285336333614703E-2</v>
      </c>
      <c r="V13" s="2"/>
    </row>
    <row r="14" spans="1:22" ht="60" customHeight="1" thickTop="1" thickBot="1">
      <c r="A14" s="6" t="s">
        <v>23</v>
      </c>
      <c r="B14" s="6" t="s">
        <v>29</v>
      </c>
      <c r="C14" s="6" t="s">
        <v>25</v>
      </c>
      <c r="D14" s="6" t="s">
        <v>38</v>
      </c>
      <c r="E14" s="6" t="s">
        <v>18</v>
      </c>
      <c r="F14" s="6" t="s">
        <v>19</v>
      </c>
      <c r="G14" s="6" t="s">
        <v>20</v>
      </c>
      <c r="H14" s="7" t="s">
        <v>39</v>
      </c>
      <c r="I14" s="8">
        <v>19000000000</v>
      </c>
      <c r="J14" s="8">
        <v>0</v>
      </c>
      <c r="K14" s="8">
        <v>0</v>
      </c>
      <c r="L14" s="8">
        <v>19000000000</v>
      </c>
      <c r="M14" s="8">
        <v>704874773.60000002</v>
      </c>
      <c r="N14" s="8">
        <v>18295125226.400002</v>
      </c>
      <c r="O14" s="8">
        <v>702640000</v>
      </c>
      <c r="P14" s="8">
        <v>158023634</v>
      </c>
      <c r="Q14" s="8">
        <v>137309634</v>
      </c>
      <c r="R14" s="9">
        <f t="shared" si="0"/>
        <v>18297360000</v>
      </c>
      <c r="S14" s="10">
        <f t="shared" si="1"/>
        <v>3.6981052631578949E-2</v>
      </c>
      <c r="T14" s="10">
        <f t="shared" si="2"/>
        <v>8.3170333684210521E-3</v>
      </c>
      <c r="U14" s="10">
        <f t="shared" si="3"/>
        <v>7.2268228421052631E-3</v>
      </c>
      <c r="V14" s="2"/>
    </row>
    <row r="15" spans="1:22" ht="60" customHeight="1" thickTop="1" thickBot="1">
      <c r="A15" s="6" t="s">
        <v>23</v>
      </c>
      <c r="B15" s="6" t="s">
        <v>29</v>
      </c>
      <c r="C15" s="6" t="s">
        <v>25</v>
      </c>
      <c r="D15" s="6" t="s">
        <v>42</v>
      </c>
      <c r="E15" s="6" t="s">
        <v>18</v>
      </c>
      <c r="F15" s="6" t="s">
        <v>19</v>
      </c>
      <c r="G15" s="6" t="s">
        <v>20</v>
      </c>
      <c r="H15" s="7" t="s">
        <v>43</v>
      </c>
      <c r="I15" s="8">
        <v>1000000000</v>
      </c>
      <c r="J15" s="8">
        <v>0</v>
      </c>
      <c r="K15" s="8">
        <v>0</v>
      </c>
      <c r="L15" s="8">
        <v>1000000000</v>
      </c>
      <c r="M15" s="8">
        <v>846953940</v>
      </c>
      <c r="N15" s="8">
        <v>153046060</v>
      </c>
      <c r="O15" s="8">
        <v>0</v>
      </c>
      <c r="P15" s="8">
        <v>0</v>
      </c>
      <c r="Q15" s="8">
        <v>0</v>
      </c>
      <c r="R15" s="9">
        <f t="shared" si="0"/>
        <v>1000000000</v>
      </c>
      <c r="S15" s="10">
        <f t="shared" si="1"/>
        <v>0</v>
      </c>
      <c r="T15" s="10">
        <f t="shared" si="2"/>
        <v>0</v>
      </c>
      <c r="U15" s="10">
        <f t="shared" si="3"/>
        <v>0</v>
      </c>
      <c r="V15" s="2"/>
    </row>
    <row r="16" spans="1:22" ht="60" customHeight="1" thickTop="1" thickBot="1">
      <c r="A16" s="6" t="s">
        <v>23</v>
      </c>
      <c r="B16" s="6" t="s">
        <v>29</v>
      </c>
      <c r="C16" s="6" t="s">
        <v>25</v>
      </c>
      <c r="D16" s="6" t="s">
        <v>44</v>
      </c>
      <c r="E16" s="6" t="s">
        <v>18</v>
      </c>
      <c r="F16" s="6" t="s">
        <v>19</v>
      </c>
      <c r="G16" s="6" t="s">
        <v>20</v>
      </c>
      <c r="H16" s="7" t="s">
        <v>45</v>
      </c>
      <c r="I16" s="8">
        <v>4000000000</v>
      </c>
      <c r="J16" s="8">
        <v>0</v>
      </c>
      <c r="K16" s="8">
        <v>0</v>
      </c>
      <c r="L16" s="8">
        <v>4000000000</v>
      </c>
      <c r="M16" s="8">
        <v>1607020441.75</v>
      </c>
      <c r="N16" s="8">
        <v>2392979558.25</v>
      </c>
      <c r="O16" s="8">
        <v>524164441.75</v>
      </c>
      <c r="P16" s="8">
        <v>112945207.73999999</v>
      </c>
      <c r="Q16" s="8">
        <v>112945207.73999999</v>
      </c>
      <c r="R16" s="9">
        <f t="shared" si="0"/>
        <v>3475835558.25</v>
      </c>
      <c r="S16" s="10">
        <f t="shared" si="1"/>
        <v>0.1310411104375</v>
      </c>
      <c r="T16" s="10">
        <f t="shared" si="2"/>
        <v>2.8236301934999999E-2</v>
      </c>
      <c r="U16" s="10">
        <f t="shared" si="3"/>
        <v>2.8236301934999999E-2</v>
      </c>
      <c r="V16" s="2"/>
    </row>
    <row r="17" spans="1:22" ht="60" customHeight="1" thickTop="1" thickBot="1">
      <c r="A17" s="6" t="s">
        <v>23</v>
      </c>
      <c r="B17" s="6" t="s">
        <v>29</v>
      </c>
      <c r="C17" s="6" t="s">
        <v>25</v>
      </c>
      <c r="D17" s="6" t="s">
        <v>46</v>
      </c>
      <c r="E17" s="6" t="s">
        <v>18</v>
      </c>
      <c r="F17" s="6" t="s">
        <v>19</v>
      </c>
      <c r="G17" s="6" t="s">
        <v>20</v>
      </c>
      <c r="H17" s="7" t="s">
        <v>47</v>
      </c>
      <c r="I17" s="8">
        <v>2900000000</v>
      </c>
      <c r="J17" s="8">
        <v>0</v>
      </c>
      <c r="K17" s="8">
        <v>0</v>
      </c>
      <c r="L17" s="8">
        <v>2900000000</v>
      </c>
      <c r="M17" s="8">
        <v>475159544.30000001</v>
      </c>
      <c r="N17" s="8">
        <v>2424840455.6999998</v>
      </c>
      <c r="O17" s="8">
        <v>435830440</v>
      </c>
      <c r="P17" s="8">
        <v>54808182</v>
      </c>
      <c r="Q17" s="8">
        <v>41080182</v>
      </c>
      <c r="R17" s="9">
        <f t="shared" si="0"/>
        <v>2464169560</v>
      </c>
      <c r="S17" s="10">
        <f t="shared" si="1"/>
        <v>0.15028635862068965</v>
      </c>
      <c r="T17" s="10">
        <f t="shared" si="2"/>
        <v>1.8899373103448275E-2</v>
      </c>
      <c r="U17" s="10">
        <f t="shared" si="3"/>
        <v>1.4165580000000001E-2</v>
      </c>
      <c r="V17" s="2"/>
    </row>
    <row r="18" spans="1:22" ht="60" customHeight="1" thickTop="1" thickBot="1">
      <c r="A18" s="6" t="s">
        <v>23</v>
      </c>
      <c r="B18" s="6" t="s">
        <v>29</v>
      </c>
      <c r="C18" s="6" t="s">
        <v>25</v>
      </c>
      <c r="D18" s="6" t="s">
        <v>48</v>
      </c>
      <c r="E18" s="6" t="s">
        <v>18</v>
      </c>
      <c r="F18" s="6" t="s">
        <v>19</v>
      </c>
      <c r="G18" s="6" t="s">
        <v>20</v>
      </c>
      <c r="H18" s="7" t="s">
        <v>49</v>
      </c>
      <c r="I18" s="8">
        <v>6000000000</v>
      </c>
      <c r="J18" s="8">
        <v>0</v>
      </c>
      <c r="K18" s="8">
        <v>0</v>
      </c>
      <c r="L18" s="8">
        <v>6000000000</v>
      </c>
      <c r="M18" s="8">
        <v>237728000</v>
      </c>
      <c r="N18" s="8">
        <v>5762272000</v>
      </c>
      <c r="O18" s="8">
        <v>143616000</v>
      </c>
      <c r="P18" s="8">
        <v>21459100</v>
      </c>
      <c r="Q18" s="8">
        <v>21459100</v>
      </c>
      <c r="R18" s="9">
        <f t="shared" si="0"/>
        <v>5856384000</v>
      </c>
      <c r="S18" s="10">
        <f t="shared" si="1"/>
        <v>2.3935999999999999E-2</v>
      </c>
      <c r="T18" s="10">
        <f t="shared" si="2"/>
        <v>3.5765166666666668E-3</v>
      </c>
      <c r="U18" s="10">
        <f t="shared" si="3"/>
        <v>3.5765166666666668E-3</v>
      </c>
      <c r="V18" s="2"/>
    </row>
    <row r="19" spans="1:22" ht="60" customHeight="1" thickTop="1" thickBot="1">
      <c r="A19" s="6" t="s">
        <v>23</v>
      </c>
      <c r="B19" s="6" t="s">
        <v>50</v>
      </c>
      <c r="C19" s="6" t="s">
        <v>25</v>
      </c>
      <c r="D19" s="6" t="s">
        <v>51</v>
      </c>
      <c r="E19" s="6" t="s">
        <v>18</v>
      </c>
      <c r="F19" s="6" t="s">
        <v>19</v>
      </c>
      <c r="G19" s="6" t="s">
        <v>20</v>
      </c>
      <c r="H19" s="7" t="s">
        <v>52</v>
      </c>
      <c r="I19" s="8">
        <v>170000000</v>
      </c>
      <c r="J19" s="8">
        <v>0</v>
      </c>
      <c r="K19" s="8">
        <v>0</v>
      </c>
      <c r="L19" s="8">
        <v>170000000</v>
      </c>
      <c r="M19" s="8">
        <v>105700000</v>
      </c>
      <c r="N19" s="8">
        <v>64300000</v>
      </c>
      <c r="O19" s="8">
        <v>105700000</v>
      </c>
      <c r="P19" s="8">
        <v>11354500</v>
      </c>
      <c r="Q19" s="8">
        <v>11354500</v>
      </c>
      <c r="R19" s="9">
        <f t="shared" si="0"/>
        <v>64300000</v>
      </c>
      <c r="S19" s="10">
        <f t="shared" si="1"/>
        <v>0.62176470588235289</v>
      </c>
      <c r="T19" s="10">
        <f t="shared" si="2"/>
        <v>6.6791176470588229E-2</v>
      </c>
      <c r="U19" s="10">
        <f t="shared" si="3"/>
        <v>6.6791176470588229E-2</v>
      </c>
      <c r="V19" s="2"/>
    </row>
    <row r="20" spans="1:22" ht="60" customHeight="1" thickTop="1" thickBot="1">
      <c r="A20" s="6" t="s">
        <v>23</v>
      </c>
      <c r="B20" s="6" t="s">
        <v>50</v>
      </c>
      <c r="C20" s="6" t="s">
        <v>25</v>
      </c>
      <c r="D20" s="6" t="s">
        <v>53</v>
      </c>
      <c r="E20" s="6" t="s">
        <v>18</v>
      </c>
      <c r="F20" s="6" t="s">
        <v>19</v>
      </c>
      <c r="G20" s="6" t="s">
        <v>20</v>
      </c>
      <c r="H20" s="7" t="s">
        <v>54</v>
      </c>
      <c r="I20" s="8">
        <v>300000000</v>
      </c>
      <c r="J20" s="8">
        <v>0</v>
      </c>
      <c r="K20" s="8">
        <v>0</v>
      </c>
      <c r="L20" s="8">
        <v>300000000</v>
      </c>
      <c r="M20" s="8">
        <v>89108000</v>
      </c>
      <c r="N20" s="8">
        <v>210892000</v>
      </c>
      <c r="O20" s="8">
        <v>89108000</v>
      </c>
      <c r="P20" s="8">
        <v>20402000</v>
      </c>
      <c r="Q20" s="8">
        <v>20402000</v>
      </c>
      <c r="R20" s="9">
        <f t="shared" si="0"/>
        <v>210892000</v>
      </c>
      <c r="S20" s="10">
        <f t="shared" si="1"/>
        <v>0.29702666666666666</v>
      </c>
      <c r="T20" s="10">
        <f t="shared" si="2"/>
        <v>6.8006666666666674E-2</v>
      </c>
      <c r="U20" s="10">
        <f t="shared" si="3"/>
        <v>6.8006666666666674E-2</v>
      </c>
      <c r="V20" s="2"/>
    </row>
    <row r="21" spans="1:22" ht="60" customHeight="1" thickTop="1" thickBot="1">
      <c r="A21" s="6" t="s">
        <v>23</v>
      </c>
      <c r="B21" s="6" t="s">
        <v>50</v>
      </c>
      <c r="C21" s="6" t="s">
        <v>25</v>
      </c>
      <c r="D21" s="6" t="s">
        <v>55</v>
      </c>
      <c r="E21" s="6" t="s">
        <v>18</v>
      </c>
      <c r="F21" s="6" t="s">
        <v>19</v>
      </c>
      <c r="G21" s="6" t="s">
        <v>20</v>
      </c>
      <c r="H21" s="7" t="s">
        <v>56</v>
      </c>
      <c r="I21" s="8">
        <v>150000000</v>
      </c>
      <c r="J21" s="8">
        <v>0</v>
      </c>
      <c r="K21" s="8">
        <v>0</v>
      </c>
      <c r="L21" s="8">
        <v>150000000</v>
      </c>
      <c r="M21" s="8">
        <v>94814998</v>
      </c>
      <c r="N21" s="8">
        <v>55185002</v>
      </c>
      <c r="O21" s="8">
        <v>93854752</v>
      </c>
      <c r="P21" s="8">
        <v>21612967</v>
      </c>
      <c r="Q21" s="8">
        <v>21612967</v>
      </c>
      <c r="R21" s="9">
        <f t="shared" si="0"/>
        <v>56145248</v>
      </c>
      <c r="S21" s="10">
        <f t="shared" si="1"/>
        <v>0.62569834666666668</v>
      </c>
      <c r="T21" s="10">
        <f t="shared" si="2"/>
        <v>0.14408644666666667</v>
      </c>
      <c r="U21" s="10">
        <f t="shared" si="3"/>
        <v>0.14408644666666667</v>
      </c>
      <c r="V21" s="2"/>
    </row>
    <row r="22" spans="1:22" ht="42.75" customHeight="1" thickTop="1" thickBot="1">
      <c r="A22" s="11" t="s">
        <v>23</v>
      </c>
      <c r="B22" s="11"/>
      <c r="C22" s="11"/>
      <c r="D22" s="11"/>
      <c r="E22" s="11"/>
      <c r="F22" s="11"/>
      <c r="G22" s="11"/>
      <c r="H22" s="12" t="s">
        <v>69</v>
      </c>
      <c r="I22" s="13">
        <f>SUM(I11:I21)</f>
        <v>70811219553</v>
      </c>
      <c r="J22" s="13">
        <f t="shared" ref="J22:Q22" si="5">SUM(J11:J21)</f>
        <v>0</v>
      </c>
      <c r="K22" s="13">
        <f t="shared" si="5"/>
        <v>0</v>
      </c>
      <c r="L22" s="13">
        <f t="shared" si="5"/>
        <v>70811219553</v>
      </c>
      <c r="M22" s="13">
        <f t="shared" si="5"/>
        <v>13090093961.17</v>
      </c>
      <c r="N22" s="13">
        <f t="shared" si="5"/>
        <v>57721125591.830002</v>
      </c>
      <c r="O22" s="13">
        <f t="shared" si="5"/>
        <v>4990749714.4400005</v>
      </c>
      <c r="P22" s="13">
        <f t="shared" si="5"/>
        <v>796782463.43000007</v>
      </c>
      <c r="Q22" s="13">
        <f t="shared" si="5"/>
        <v>726536658.42999995</v>
      </c>
      <c r="R22" s="14">
        <f t="shared" si="0"/>
        <v>65820469838.559998</v>
      </c>
      <c r="S22" s="15">
        <f t="shared" si="1"/>
        <v>7.0479646388586475E-2</v>
      </c>
      <c r="T22" s="15">
        <f t="shared" si="2"/>
        <v>1.1252206478856547E-2</v>
      </c>
      <c r="U22" s="15">
        <f t="shared" si="3"/>
        <v>1.0260191294773702E-2</v>
      </c>
      <c r="V22" s="2"/>
    </row>
    <row r="23" spans="1:22" ht="60" customHeight="1" thickTop="1" thickBot="1">
      <c r="A23" s="6" t="s">
        <v>23</v>
      </c>
      <c r="B23" s="6" t="s">
        <v>57</v>
      </c>
      <c r="C23" s="6" t="s">
        <v>25</v>
      </c>
      <c r="D23" s="6" t="s">
        <v>51</v>
      </c>
      <c r="E23" s="6" t="s">
        <v>18</v>
      </c>
      <c r="F23" s="6" t="s">
        <v>19</v>
      </c>
      <c r="G23" s="6" t="s">
        <v>20</v>
      </c>
      <c r="H23" s="7" t="s">
        <v>58</v>
      </c>
      <c r="I23" s="8">
        <v>2900000000</v>
      </c>
      <c r="J23" s="8">
        <v>0</v>
      </c>
      <c r="K23" s="8">
        <v>0</v>
      </c>
      <c r="L23" s="8">
        <v>2900000000</v>
      </c>
      <c r="M23" s="8">
        <v>2788199999</v>
      </c>
      <c r="N23" s="8">
        <v>111800001</v>
      </c>
      <c r="O23" s="8">
        <v>1968656560.4400001</v>
      </c>
      <c r="P23" s="8">
        <v>19401729</v>
      </c>
      <c r="Q23" s="8">
        <v>19401729</v>
      </c>
      <c r="R23" s="9">
        <f t="shared" si="0"/>
        <v>931343439.55999994</v>
      </c>
      <c r="S23" s="10">
        <f t="shared" si="1"/>
        <v>0.67884708980689656</v>
      </c>
      <c r="T23" s="10">
        <f t="shared" si="2"/>
        <v>6.6902513793103448E-3</v>
      </c>
      <c r="U23" s="10">
        <f t="shared" si="3"/>
        <v>6.6902513793103448E-3</v>
      </c>
      <c r="V23" s="2"/>
    </row>
    <row r="24" spans="1:22" ht="60" customHeight="1" thickTop="1" thickBot="1">
      <c r="A24" s="6" t="s">
        <v>23</v>
      </c>
      <c r="B24" s="6" t="s">
        <v>57</v>
      </c>
      <c r="C24" s="6" t="s">
        <v>25</v>
      </c>
      <c r="D24" s="6" t="s">
        <v>53</v>
      </c>
      <c r="E24" s="6" t="s">
        <v>18</v>
      </c>
      <c r="F24" s="6" t="s">
        <v>19</v>
      </c>
      <c r="G24" s="6" t="s">
        <v>20</v>
      </c>
      <c r="H24" s="7" t="s">
        <v>59</v>
      </c>
      <c r="I24" s="8">
        <v>1900000000</v>
      </c>
      <c r="J24" s="8">
        <v>0</v>
      </c>
      <c r="K24" s="8">
        <v>0</v>
      </c>
      <c r="L24" s="8">
        <v>1900000000</v>
      </c>
      <c r="M24" s="8">
        <v>1275409167</v>
      </c>
      <c r="N24" s="8">
        <v>624590833</v>
      </c>
      <c r="O24" s="8">
        <v>845008674</v>
      </c>
      <c r="P24" s="8">
        <v>86223333</v>
      </c>
      <c r="Q24" s="8">
        <v>64823333</v>
      </c>
      <c r="R24" s="9">
        <f t="shared" si="0"/>
        <v>1054991326</v>
      </c>
      <c r="S24" s="10">
        <f t="shared" si="1"/>
        <v>0.44474140736842105</v>
      </c>
      <c r="T24" s="10">
        <f t="shared" si="2"/>
        <v>4.5380701578947372E-2</v>
      </c>
      <c r="U24" s="10">
        <f t="shared" si="3"/>
        <v>3.4117543684210529E-2</v>
      </c>
      <c r="V24" s="2"/>
    </row>
    <row r="25" spans="1:22" ht="43.5" customHeight="1" thickTop="1" thickBot="1">
      <c r="A25" s="11" t="s">
        <v>23</v>
      </c>
      <c r="B25" s="11"/>
      <c r="C25" s="11"/>
      <c r="D25" s="11"/>
      <c r="E25" s="11"/>
      <c r="F25" s="11"/>
      <c r="G25" s="11"/>
      <c r="H25" s="12" t="s">
        <v>72</v>
      </c>
      <c r="I25" s="13">
        <f>+I23+I24</f>
        <v>4800000000</v>
      </c>
      <c r="J25" s="13">
        <f t="shared" ref="J25:Q25" si="6">+J23+J24</f>
        <v>0</v>
      </c>
      <c r="K25" s="13">
        <f t="shared" si="6"/>
        <v>0</v>
      </c>
      <c r="L25" s="13">
        <f t="shared" si="6"/>
        <v>4800000000</v>
      </c>
      <c r="M25" s="13">
        <f t="shared" si="6"/>
        <v>4063609166</v>
      </c>
      <c r="N25" s="13">
        <f t="shared" si="6"/>
        <v>736390834</v>
      </c>
      <c r="O25" s="13">
        <f t="shared" si="6"/>
        <v>2813665234.4400001</v>
      </c>
      <c r="P25" s="13">
        <f t="shared" si="6"/>
        <v>105625062</v>
      </c>
      <c r="Q25" s="13">
        <f t="shared" si="6"/>
        <v>84225062</v>
      </c>
      <c r="R25" s="14">
        <f t="shared" si="0"/>
        <v>1986334765.5599999</v>
      </c>
      <c r="S25" s="15">
        <f t="shared" si="1"/>
        <v>0.586180257175</v>
      </c>
      <c r="T25" s="15">
        <f t="shared" si="2"/>
        <v>2.2005221249999998E-2</v>
      </c>
      <c r="U25" s="15">
        <f t="shared" si="3"/>
        <v>1.7546887916666667E-2</v>
      </c>
      <c r="V25" s="2"/>
    </row>
    <row r="26" spans="1:22" ht="60" customHeight="1" thickTop="1" thickBot="1">
      <c r="A26" s="6" t="s">
        <v>23</v>
      </c>
      <c r="B26" s="6" t="s">
        <v>29</v>
      </c>
      <c r="C26" s="6" t="s">
        <v>25</v>
      </c>
      <c r="D26" s="6" t="s">
        <v>30</v>
      </c>
      <c r="E26" s="6" t="s">
        <v>18</v>
      </c>
      <c r="F26" s="6" t="s">
        <v>19</v>
      </c>
      <c r="G26" s="6" t="s">
        <v>20</v>
      </c>
      <c r="H26" s="7" t="s">
        <v>31</v>
      </c>
      <c r="I26" s="8">
        <v>3800000000</v>
      </c>
      <c r="J26" s="8">
        <v>0</v>
      </c>
      <c r="K26" s="8">
        <v>0</v>
      </c>
      <c r="L26" s="8">
        <v>3800000000</v>
      </c>
      <c r="M26" s="8">
        <v>2715860201.9299998</v>
      </c>
      <c r="N26" s="8">
        <v>1084139798.0699999</v>
      </c>
      <c r="O26" s="8">
        <v>1911890364.9300001</v>
      </c>
      <c r="P26" s="8">
        <v>176057418.53999999</v>
      </c>
      <c r="Q26" s="8">
        <v>157163676.53999999</v>
      </c>
      <c r="R26" s="9">
        <f t="shared" si="0"/>
        <v>1888109635.0699999</v>
      </c>
      <c r="S26" s="10">
        <f t="shared" si="1"/>
        <v>0.50312904340263165</v>
      </c>
      <c r="T26" s="10">
        <f t="shared" si="2"/>
        <v>4.633089961578947E-2</v>
      </c>
      <c r="U26" s="10">
        <f t="shared" si="3"/>
        <v>4.1358862247368421E-2</v>
      </c>
      <c r="V26" s="2"/>
    </row>
    <row r="27" spans="1:22" ht="60" customHeight="1" thickTop="1" thickBot="1">
      <c r="A27" s="6" t="s">
        <v>23</v>
      </c>
      <c r="B27" s="6" t="s">
        <v>29</v>
      </c>
      <c r="C27" s="6" t="s">
        <v>25</v>
      </c>
      <c r="D27" s="6" t="s">
        <v>40</v>
      </c>
      <c r="E27" s="6" t="s">
        <v>18</v>
      </c>
      <c r="F27" s="6" t="s">
        <v>19</v>
      </c>
      <c r="G27" s="6" t="s">
        <v>20</v>
      </c>
      <c r="H27" s="7" t="s">
        <v>41</v>
      </c>
      <c r="I27" s="8">
        <v>138789700000</v>
      </c>
      <c r="J27" s="8">
        <v>0</v>
      </c>
      <c r="K27" s="8">
        <v>0</v>
      </c>
      <c r="L27" s="8">
        <v>138789700000</v>
      </c>
      <c r="M27" s="8">
        <v>138789700000</v>
      </c>
      <c r="N27" s="8">
        <v>0</v>
      </c>
      <c r="O27" s="8">
        <v>0</v>
      </c>
      <c r="P27" s="8">
        <v>0</v>
      </c>
      <c r="Q27" s="8">
        <v>0</v>
      </c>
      <c r="R27" s="9">
        <f t="shared" si="0"/>
        <v>138789700000</v>
      </c>
      <c r="S27" s="10">
        <f t="shared" si="1"/>
        <v>0</v>
      </c>
      <c r="T27" s="10">
        <f t="shared" si="2"/>
        <v>0</v>
      </c>
      <c r="U27" s="10">
        <f t="shared" si="3"/>
        <v>0</v>
      </c>
      <c r="V27" s="2"/>
    </row>
    <row r="28" spans="1:22" ht="60" customHeight="1" thickTop="1" thickBot="1">
      <c r="A28" s="6" t="s">
        <v>23</v>
      </c>
      <c r="B28" s="6" t="s">
        <v>29</v>
      </c>
      <c r="C28" s="6" t="s">
        <v>25</v>
      </c>
      <c r="D28" s="6" t="s">
        <v>40</v>
      </c>
      <c r="E28" s="6" t="s">
        <v>18</v>
      </c>
      <c r="F28" s="6" t="s">
        <v>21</v>
      </c>
      <c r="G28" s="6" t="s">
        <v>20</v>
      </c>
      <c r="H28" s="7" t="s">
        <v>41</v>
      </c>
      <c r="I28" s="8">
        <v>55997510980</v>
      </c>
      <c r="J28" s="8">
        <v>0</v>
      </c>
      <c r="K28" s="8">
        <v>0</v>
      </c>
      <c r="L28" s="8">
        <v>55997510980</v>
      </c>
      <c r="M28" s="8">
        <v>55997510980</v>
      </c>
      <c r="N28" s="8">
        <v>0</v>
      </c>
      <c r="O28" s="8">
        <v>0</v>
      </c>
      <c r="P28" s="8">
        <v>0</v>
      </c>
      <c r="Q28" s="8">
        <v>0</v>
      </c>
      <c r="R28" s="9">
        <f t="shared" si="0"/>
        <v>55997510980</v>
      </c>
      <c r="S28" s="10">
        <f t="shared" si="1"/>
        <v>0</v>
      </c>
      <c r="T28" s="10">
        <f t="shared" si="2"/>
        <v>0</v>
      </c>
      <c r="U28" s="10">
        <f t="shared" si="3"/>
        <v>0</v>
      </c>
      <c r="V28" s="2"/>
    </row>
    <row r="29" spans="1:22" ht="27.6" customHeight="1" thickTop="1" thickBot="1">
      <c r="A29" s="11" t="s">
        <v>23</v>
      </c>
      <c r="B29" s="11"/>
      <c r="C29" s="11"/>
      <c r="D29" s="11"/>
      <c r="E29" s="11"/>
      <c r="F29" s="11"/>
      <c r="G29" s="11"/>
      <c r="H29" s="12" t="s">
        <v>70</v>
      </c>
      <c r="I29" s="13">
        <f>SUM(I26:I28)</f>
        <v>198587210980</v>
      </c>
      <c r="J29" s="13">
        <f t="shared" ref="J29:Q29" si="7">SUM(J26:J28)</f>
        <v>0</v>
      </c>
      <c r="K29" s="13">
        <f t="shared" si="7"/>
        <v>0</v>
      </c>
      <c r="L29" s="13">
        <f t="shared" si="7"/>
        <v>198587210980</v>
      </c>
      <c r="M29" s="13">
        <f t="shared" si="7"/>
        <v>197503071181.92999</v>
      </c>
      <c r="N29" s="13">
        <f t="shared" si="7"/>
        <v>1084139798.0699999</v>
      </c>
      <c r="O29" s="13">
        <f t="shared" si="7"/>
        <v>1911890364.9300001</v>
      </c>
      <c r="P29" s="13">
        <f t="shared" si="7"/>
        <v>176057418.53999999</v>
      </c>
      <c r="Q29" s="13">
        <f t="shared" si="7"/>
        <v>157163676.53999999</v>
      </c>
      <c r="R29" s="14">
        <f t="shared" si="0"/>
        <v>196675320615.07001</v>
      </c>
      <c r="S29" s="15">
        <f t="shared" si="1"/>
        <v>9.627459671219963E-3</v>
      </c>
      <c r="T29" s="15">
        <f t="shared" si="2"/>
        <v>8.865496306191187E-4</v>
      </c>
      <c r="U29" s="15">
        <f t="shared" si="3"/>
        <v>7.9140885137778669E-4</v>
      </c>
      <c r="V29" s="2"/>
    </row>
    <row r="30" spans="1:22" ht="25.5" customHeight="1" thickTop="1" thickBot="1">
      <c r="A30" s="11" t="s">
        <v>23</v>
      </c>
      <c r="B30" s="11"/>
      <c r="C30" s="11"/>
      <c r="D30" s="11"/>
      <c r="E30" s="11"/>
      <c r="F30" s="11"/>
      <c r="G30" s="11"/>
      <c r="H30" s="12" t="s">
        <v>71</v>
      </c>
      <c r="I30" s="13">
        <f>+I10+I22+I25+I29</f>
        <v>310330230533</v>
      </c>
      <c r="J30" s="13">
        <f t="shared" ref="J30:Q30" si="8">+J10+J22+J25+J29</f>
        <v>0</v>
      </c>
      <c r="K30" s="13">
        <f t="shared" si="8"/>
        <v>0</v>
      </c>
      <c r="L30" s="13">
        <f t="shared" si="8"/>
        <v>310330230533</v>
      </c>
      <c r="M30" s="13">
        <f t="shared" si="8"/>
        <v>244953113783.62</v>
      </c>
      <c r="N30" s="13">
        <f t="shared" si="8"/>
        <v>65377116749.379997</v>
      </c>
      <c r="O30" s="13">
        <f t="shared" si="8"/>
        <v>18227922901.130001</v>
      </c>
      <c r="P30" s="13">
        <f t="shared" si="8"/>
        <v>1806648876.8299999</v>
      </c>
      <c r="Q30" s="13">
        <f t="shared" si="8"/>
        <v>1615492160.8299999</v>
      </c>
      <c r="R30" s="14">
        <f t="shared" si="0"/>
        <v>292102307631.87</v>
      </c>
      <c r="S30" s="15">
        <f t="shared" si="1"/>
        <v>5.8737180937297288E-2</v>
      </c>
      <c r="T30" s="15">
        <f t="shared" si="2"/>
        <v>5.8216979819434118E-3</v>
      </c>
      <c r="U30" s="15">
        <f t="shared" si="3"/>
        <v>5.2057195912088598E-3</v>
      </c>
      <c r="V30" s="2"/>
    </row>
    <row r="31" spans="1:22" ht="15.75" thickTop="1">
      <c r="A31" s="1" t="s">
        <v>73</v>
      </c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22">
      <c r="A32" s="1" t="s">
        <v>74</v>
      </c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21">
      <c r="A33" s="1" t="s">
        <v>75</v>
      </c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43" spans="1:2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3"/>
      <c r="S43" s="3"/>
      <c r="T43" s="3"/>
      <c r="U43" s="3"/>
    </row>
    <row r="44" spans="1:2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</row>
    <row r="45" spans="1:2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</row>
    <row r="46" spans="1:2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</row>
    <row r="47" spans="1:2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</row>
    <row r="48" spans="1:2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</row>
    <row r="49" spans="1:2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</row>
    <row r="50" spans="1:21" ht="0" hidden="1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</row>
    <row r="51" spans="1:21" ht="33.950000000000003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</row>
    <row r="52" spans="1:2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</row>
    <row r="53" spans="1:2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</row>
    <row r="54" spans="1:2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</row>
    <row r="55" spans="1:2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</row>
  </sheetData>
  <mergeCells count="4">
    <mergeCell ref="A2:U2"/>
    <mergeCell ref="A3:U3"/>
    <mergeCell ref="A4:U4"/>
    <mergeCell ref="Q5:U5"/>
  </mergeCells>
  <printOptions horizontalCentered="1"/>
  <pageMargins left="0" right="0" top="0.78740157480314965" bottom="0.78740157480314965" header="0.78740157480314965" footer="0.78740157480314965"/>
  <pageSetup paperSize="14" scale="6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GASTOS DE INVERSION </vt:lpstr>
      <vt:lpstr>'GASTOS DE INVERSION '!Títulos_a_imprimir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del Carmen Moreno Moscoso</dc:creator>
  <cp:lastModifiedBy>Maria del Carmen Moreno Moscoso</cp:lastModifiedBy>
  <cp:lastPrinted>2023-04-04T13:27:38Z</cp:lastPrinted>
  <dcterms:created xsi:type="dcterms:W3CDTF">2023-04-02T18:16:28Z</dcterms:created>
  <dcterms:modified xsi:type="dcterms:W3CDTF">2023-04-04T13:27:42Z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