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ASTOS DE INVERSION" sheetId="1" r:id="rId1"/>
  </sheets>
  <definedNames>
    <definedName name="_xlnm.Print_Titles" localSheetId="0">'GASTOS DE INVERSION'!$7:$7</definedName>
  </definedNames>
  <calcPr calcId="152511"/>
</workbook>
</file>

<file path=xl/calcChain.xml><?xml version="1.0" encoding="utf-8"?>
<calcChain xmlns="http://schemas.openxmlformats.org/spreadsheetml/2006/main">
  <c r="U29" i="1" l="1"/>
  <c r="T29" i="1"/>
  <c r="S29" i="1"/>
  <c r="R29" i="1"/>
  <c r="U28" i="1"/>
  <c r="T28" i="1"/>
  <c r="S28" i="1"/>
  <c r="R28" i="1"/>
  <c r="U27" i="1"/>
  <c r="T27" i="1"/>
  <c r="S27" i="1"/>
  <c r="R27" i="1"/>
  <c r="U25" i="1"/>
  <c r="T25" i="1"/>
  <c r="S25" i="1"/>
  <c r="R25" i="1"/>
  <c r="U24" i="1"/>
  <c r="T24" i="1"/>
  <c r="S24" i="1"/>
  <c r="R24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0" i="1"/>
  <c r="T10" i="1"/>
  <c r="S10" i="1"/>
  <c r="R10" i="1"/>
  <c r="U9" i="1"/>
  <c r="T9" i="1"/>
  <c r="S9" i="1"/>
  <c r="R9" i="1"/>
  <c r="Q30" i="1" l="1"/>
  <c r="P30" i="1"/>
  <c r="O30" i="1"/>
  <c r="S30" i="1" s="1"/>
  <c r="N30" i="1"/>
  <c r="M30" i="1"/>
  <c r="L30" i="1"/>
  <c r="K30" i="1"/>
  <c r="J30" i="1"/>
  <c r="I30" i="1"/>
  <c r="Q26" i="1"/>
  <c r="P26" i="1"/>
  <c r="O26" i="1"/>
  <c r="S26" i="1" s="1"/>
  <c r="N26" i="1"/>
  <c r="M26" i="1"/>
  <c r="L26" i="1"/>
  <c r="K26" i="1"/>
  <c r="J26" i="1"/>
  <c r="I26" i="1"/>
  <c r="Q23" i="1"/>
  <c r="P23" i="1"/>
  <c r="O23" i="1"/>
  <c r="N23" i="1"/>
  <c r="M23" i="1"/>
  <c r="L23" i="1"/>
  <c r="R23" i="1" s="1"/>
  <c r="K23" i="1"/>
  <c r="J23" i="1"/>
  <c r="I23" i="1"/>
  <c r="Q11" i="1"/>
  <c r="U11" i="1" s="1"/>
  <c r="P11" i="1"/>
  <c r="O11" i="1"/>
  <c r="N11" i="1"/>
  <c r="M11" i="1"/>
  <c r="L11" i="1"/>
  <c r="R11" i="1" s="1"/>
  <c r="K11" i="1"/>
  <c r="J11" i="1"/>
  <c r="I11" i="1"/>
  <c r="T23" i="1" l="1"/>
  <c r="T26" i="1"/>
  <c r="R26" i="1"/>
  <c r="S11" i="1"/>
  <c r="U26" i="1"/>
  <c r="R30" i="1"/>
  <c r="T30" i="1"/>
  <c r="U23" i="1"/>
  <c r="T11" i="1"/>
  <c r="S23" i="1"/>
  <c r="U30" i="1"/>
  <c r="I31" i="1"/>
  <c r="O31" i="1"/>
  <c r="M31" i="1"/>
  <c r="Q31" i="1"/>
  <c r="J31" i="1"/>
  <c r="P31" i="1"/>
  <c r="T31" i="1" s="1"/>
  <c r="K31" i="1"/>
  <c r="L31" i="1"/>
  <c r="N31" i="1"/>
  <c r="U8" i="1"/>
  <c r="T8" i="1"/>
  <c r="S8" i="1"/>
  <c r="R8" i="1"/>
  <c r="S31" i="1" l="1"/>
  <c r="R31" i="1"/>
  <c r="U31" i="1"/>
</calcChain>
</file>

<file path=xl/sharedStrings.xml><?xml version="1.0" encoding="utf-8"?>
<sst xmlns="http://schemas.openxmlformats.org/spreadsheetml/2006/main" count="202" uniqueCount="74">
  <si>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</si>
  <si>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</si>
  <si>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</si>
  <si>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</si>
  <si>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</si>
  <si>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</si>
  <si>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</si>
  <si>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</si>
  <si>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</si>
  <si>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</si>
  <si>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</si>
  <si>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</si>
  <si>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</si>
  <si>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</si>
  <si>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</si>
  <si>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</si>
  <si>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</si>
  <si>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</si>
  <si>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</si>
  <si>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</si>
  <si>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</si>
  <si>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</si>
  <si>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</si>
  <si>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</si>
  <si>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</si>
  <si>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</si>
  <si>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</si>
  <si>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</si>
  <si>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</si>
  <si>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</si>
  <si>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</si>
  <si>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</si>
  <si>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</si>
  <si>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</si>
  <si>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</si>
  <si>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</si>
  <si>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</si>
  <si>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</si>
  <si>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</si>
  <si>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</si>
  <si>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</si>
  <si>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</si>
  <si>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</si>
  <si>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</si>
  <si>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</si>
  <si>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</si>
  <si>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</si>
  <si>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</si>
  <si>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</si>
  <si>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</si>
  <si>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</si>
  <si>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</si>
  <si>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</si>
  <si>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</si>
  <si>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</si>
  <si>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</si>
  <si>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</si>
  <si>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</si>
  <si>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</si>
  <si>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</si>
  <si>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</si>
  <si>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</si>
  <si>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MINISTERIO DE COMERCIO INDUSTRIA Y TURISMO</t>
  </si>
  <si>
    <t>COMP/ APR</t>
  </si>
  <si>
    <t>OBLIG/ APR</t>
  </si>
  <si>
    <t>PAGO/ APR</t>
  </si>
  <si>
    <t>INFORME DE EJECUCIÓN PRESUPUESTAL ACUMULADA CON CORTE AL 30 DE JUNIO DE 2023</t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</si>
  <si>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</si>
  <si>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</si>
  <si>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</si>
  <si>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</si>
  <si>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</si>
  <si>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t xml:space="preserve">GASTOS DE INVERSION </t>
  </si>
  <si>
    <t>FECHA DE GENERACIÓN : JULIO 4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</si>
</sst>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sz val="8"/>
      <name val="Calibri"/>
      <family val="2"/>
    </font>
    <font>
      <sz val="11"/>
      <name val="Calibri"/>
      <family val="2"/>
    </font>
    <font>
      <b/>
      <sz val="7"/>
      <color rgb="FF000000"/>
      <name val="Verdana"/>
      <family val="2"/>
    </font>
    <font>
      <b/>
      <sz val="7"/>
      <name val="Calibri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3743705557422"/>
      </left>
      <right/>
      <top style="thick">
        <color theme="0" tint="-0.14993743705557422"/>
      </top>
      <bottom style="thick">
        <color theme="0" tint="-0.14993743705557422"/>
      </bottom>
      <diagonal/>
    </border>
    <border>
      <left/>
      <right/>
      <top style="thick">
        <color theme="0" tint="-0.14993743705557422"/>
      </top>
      <bottom style="thick">
        <color theme="0" tint="-0.14993743705557422"/>
      </bottom>
      <diagonal/>
    </border>
    <border>
      <left/>
      <right style="thick">
        <color theme="0" tint="-0.14993743705557422"/>
      </right>
      <top style="thick">
        <color theme="0" tint="-0.14993743705557422"/>
      </top>
      <bottom style="thick">
        <color theme="0" tint="-0.14993743705557422"/>
      </bottom>
      <diagonal/>
    </border>
    <border>
      <left/>
      <right/>
      <top/>
      <bottom style="thick">
        <color theme="0" tint="-0.14996795556505021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0" fontId="4" fillId="0" borderId="0" xfId="0" applyNumberFormat="1" applyFont="1" applyFill="1" applyBorder="1"/>
    <xf numFmtId="10" fontId="3" fillId="0" borderId="0" xfId="0" applyNumberFormat="1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7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7" fontId="14" fillId="3" borderId="1" xfId="0" applyNumberFormat="1" applyFont="1" applyFill="1" applyBorder="1" applyAlignment="1">
      <alignment horizontal="right" vertical="center" wrapText="1"/>
    </xf>
    <xf numFmtId="10" fontId="14" fillId="3" borderId="1" xfId="0" applyNumberFormat="1" applyFont="1" applyFill="1" applyBorder="1" applyAlignment="1">
      <alignment horizontal="right" vertical="center" wrapText="1"/>
    </xf>
    <xf numFmtId="0" fontId="13" fillId="3" borderId="2" xfId="0" applyNumberFormat="1" applyFont="1" applyFill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horizontal="left" vertical="center" wrapText="1" readingOrder="1"/>
    </xf>
    <xf numFmtId="164" fontId="13" fillId="3" borderId="2" xfId="0" applyNumberFormat="1" applyFont="1" applyFill="1" applyBorder="1" applyAlignment="1">
      <alignment horizontal="right" vertical="center" wrapText="1" readingOrder="1"/>
    </xf>
    <xf numFmtId="7" fontId="14" fillId="3" borderId="2" xfId="0" applyNumberFormat="1" applyFont="1" applyFill="1" applyBorder="1" applyAlignment="1">
      <alignment horizontal="right" vertical="center" wrapText="1"/>
    </xf>
    <xf numFmtId="10" fontId="14" fillId="3" borderId="2" xfId="0" applyNumberFormat="1" applyFont="1" applyFill="1" applyBorder="1" applyAlignment="1">
      <alignment horizontal="right" vertical="center" wrapText="1"/>
    </xf>
    <xf numFmtId="0" fontId="13" fillId="3" borderId="3" xfId="0" applyNumberFormat="1" applyFont="1" applyFill="1" applyBorder="1" applyAlignment="1">
      <alignment horizontal="center" vertical="center" wrapText="1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3" fillId="3" borderId="4" xfId="0" applyNumberFormat="1" applyFont="1" applyFill="1" applyBorder="1" applyAlignment="1">
      <alignment horizontal="left" vertical="center" wrapText="1" readingOrder="1"/>
    </xf>
    <xf numFmtId="164" fontId="13" fillId="3" borderId="4" xfId="0" applyNumberFormat="1" applyFont="1" applyFill="1" applyBorder="1" applyAlignment="1">
      <alignment horizontal="right" vertical="center" wrapText="1" readingOrder="1"/>
    </xf>
    <xf numFmtId="7" fontId="14" fillId="3" borderId="4" xfId="0" applyNumberFormat="1" applyFont="1" applyFill="1" applyBorder="1" applyAlignment="1">
      <alignment horizontal="right" vertical="center" wrapText="1"/>
    </xf>
    <xf numFmtId="10" fontId="14" fillId="3" borderId="4" xfId="0" applyNumberFormat="1" applyFont="1" applyFill="1" applyBorder="1" applyAlignment="1">
      <alignment horizontal="right" vertical="center" wrapText="1"/>
    </xf>
    <xf numFmtId="10" fontId="14" fillId="3" borderId="5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142875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781050</xdr:colOff>
      <xdr:row>0</xdr:row>
      <xdr:rowOff>0</xdr:rowOff>
    </xdr:from>
    <xdr:to>
      <xdr:col>20</xdr:col>
      <xdr:colOff>76200</xdr:colOff>
      <xdr:row>3</xdr:row>
      <xdr:rowOff>9525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0"/>
          <a:ext cx="2743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8"/>
  <sheetViews>
    <sheetView showGridLines="0" tabSelected="1" workbookViewId="0">
      <selection activeCell="Q6" sqref="Q6:U6"/>
    </sheetView>
  </sheetViews>
  <sheetFormatPr baseColWidth="10" defaultRowHeight="15" x14ac:dyDescent="0.25"/>
  <cols>
    <col min="1" max="4" width="5.42578125" customWidth="1"/>
    <col min="5" max="5" width="6.42578125" customWidth="1"/>
    <col min="6" max="6" width="4" customWidth="1"/>
    <col min="7" max="7" width="5" customWidth="1"/>
    <col min="8" max="8" width="27.5703125" customWidth="1"/>
    <col min="9" max="9" width="17.28515625" customWidth="1"/>
    <col min="10" max="10" width="15.140625" customWidth="1"/>
    <col min="11" max="11" width="13.85546875" customWidth="1"/>
    <col min="12" max="12" width="19" customWidth="1"/>
    <col min="13" max="13" width="17.85546875" customWidth="1"/>
    <col min="14" max="14" width="17" customWidth="1"/>
    <col min="15" max="15" width="18" customWidth="1"/>
    <col min="16" max="17" width="17.7109375" customWidth="1"/>
    <col min="18" max="18" width="16.42578125" customWidth="1"/>
    <col min="19" max="19" width="8.28515625" customWidth="1"/>
    <col min="20" max="20" width="7.7109375" customWidth="1"/>
    <col min="21" max="21" width="7.85546875" customWidth="1"/>
  </cols>
  <sheetData>
    <row r="3" spans="1:25" x14ac:dyDescent="0.25">
      <c r="A3" s="32" t="s">
        <v>62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"/>
    </row>
    <row r="4" spans="1:25" x14ac:dyDescent="0.25">
      <c r="A4" s="32" t="s">
        <v>66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1"/>
      <c r="W4" s="5"/>
      <c r="X4" s="5"/>
      <c r="Y4" s="5"/>
    </row>
    <row r="5" spans="1:25" ht="18.75" customHeight="1" x14ac:dyDescent="0.25">
      <c r="A5" s="32" t="s">
        <v>72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1"/>
      <c r="W5" s="3"/>
      <c r="X5" s="2"/>
      <c r="Y5" s="2"/>
    </row>
    <row r="6" spans="1:25" ht="23.25" customHeight="1" thickBot="1" x14ac:dyDescent="0.3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7" t="s">
        <v>0</v>
      </c>
      <c r="P6" s="7" t="s">
        <v>0</v>
      </c>
      <c r="Q6" s="35" t="s">
        <v>73</v>
      </c>
      <c r="R6" s="36"/>
      <c r="S6" s="36"/>
      <c r="T6" s="36"/>
      <c r="U6" s="36"/>
      <c r="V6" s="1"/>
      <c r="W6" s="6"/>
      <c r="X6" s="5"/>
      <c r="Y6" s="5"/>
    </row>
    <row r="7" spans="1:25" ht="57.75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8" t="s">
        <v>17</v>
      </c>
      <c r="R7" s="9" t="s">
        <v>61</v>
      </c>
      <c r="S7" s="9" t="s">
        <v>63</v>
      </c>
      <c r="T7" s="9" t="s">
        <v>64</v>
      </c>
      <c r="U7" s="9" t="s">
        <v>65</v>
      </c>
      <c r="V7" s="1"/>
      <c r="W7" s="6"/>
      <c r="X7" s="5"/>
      <c r="Y7" s="5"/>
    </row>
    <row r="8" spans="1:25" ht="75.75" customHeight="1" thickTop="1" thickBot="1" x14ac:dyDescent="0.3">
      <c r="A8" s="10" t="s">
        <v>23</v>
      </c>
      <c r="B8" s="10" t="s">
        <v>24</v>
      </c>
      <c r="C8" s="10" t="s">
        <v>25</v>
      </c>
      <c r="D8" s="10" t="s">
        <v>26</v>
      </c>
      <c r="E8" s="10" t="s">
        <v>18</v>
      </c>
      <c r="F8" s="10" t="s">
        <v>19</v>
      </c>
      <c r="G8" s="10" t="s">
        <v>20</v>
      </c>
      <c r="H8" s="11" t="s">
        <v>27</v>
      </c>
      <c r="I8" s="12">
        <v>3775000000</v>
      </c>
      <c r="J8" s="12">
        <v>0</v>
      </c>
      <c r="K8" s="12">
        <v>0</v>
      </c>
      <c r="L8" s="12">
        <v>3775000000</v>
      </c>
      <c r="M8" s="12">
        <v>2500461970.23</v>
      </c>
      <c r="N8" s="12">
        <v>1274538029.77</v>
      </c>
      <c r="O8" s="12">
        <v>2189927191.2600002</v>
      </c>
      <c r="P8" s="12">
        <v>997604786.69000006</v>
      </c>
      <c r="Q8" s="12">
        <v>968367456.69000006</v>
      </c>
      <c r="R8" s="13">
        <f>+L8-O8</f>
        <v>1585072808.7399998</v>
      </c>
      <c r="S8" s="14">
        <f>+O8/L8</f>
        <v>0.58011316324768214</v>
      </c>
      <c r="T8" s="14">
        <f>+P8/L8</f>
        <v>0.26426616865960267</v>
      </c>
      <c r="U8" s="14">
        <f>+Q8/L8</f>
        <v>0.25652118058013246</v>
      </c>
      <c r="V8" s="4"/>
      <c r="W8" s="6"/>
      <c r="X8" s="5"/>
      <c r="Y8" s="5"/>
    </row>
    <row r="9" spans="1:25" ht="83.25" customHeight="1" thickTop="1" thickBot="1" x14ac:dyDescent="0.3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18</v>
      </c>
      <c r="F9" s="10" t="s">
        <v>28</v>
      </c>
      <c r="G9" s="10" t="s">
        <v>20</v>
      </c>
      <c r="H9" s="11" t="s">
        <v>27</v>
      </c>
      <c r="I9" s="12">
        <v>19001800000</v>
      </c>
      <c r="J9" s="12">
        <v>0</v>
      </c>
      <c r="K9" s="12">
        <v>0</v>
      </c>
      <c r="L9" s="12">
        <v>19001800000</v>
      </c>
      <c r="M9" s="12">
        <v>19001800000</v>
      </c>
      <c r="N9" s="12">
        <v>0</v>
      </c>
      <c r="O9" s="12">
        <v>0</v>
      </c>
      <c r="P9" s="12">
        <v>0</v>
      </c>
      <c r="Q9" s="12">
        <v>0</v>
      </c>
      <c r="R9" s="13">
        <f t="shared" ref="R9:R31" si="0">+L9-O9</f>
        <v>19001800000</v>
      </c>
      <c r="S9" s="14">
        <f t="shared" ref="S9:S31" si="1">+O9/L9</f>
        <v>0</v>
      </c>
      <c r="T9" s="14">
        <f t="shared" ref="T9:T31" si="2">+P9/L9</f>
        <v>0</v>
      </c>
      <c r="U9" s="14">
        <f t="shared" ref="U9:U31" si="3">+Q9/L9</f>
        <v>0</v>
      </c>
      <c r="V9" s="4"/>
      <c r="W9" s="6"/>
      <c r="X9" s="5"/>
      <c r="Y9" s="5"/>
    </row>
    <row r="10" spans="1:25" ht="65.099999999999994" customHeight="1" thickTop="1" thickBot="1" x14ac:dyDescent="0.3">
      <c r="A10" s="10" t="s">
        <v>23</v>
      </c>
      <c r="B10" s="10" t="s">
        <v>24</v>
      </c>
      <c r="C10" s="10" t="s">
        <v>25</v>
      </c>
      <c r="D10" s="10" t="s">
        <v>26</v>
      </c>
      <c r="E10" s="10" t="s">
        <v>18</v>
      </c>
      <c r="F10" s="10" t="s">
        <v>30</v>
      </c>
      <c r="G10" s="10" t="s">
        <v>22</v>
      </c>
      <c r="H10" s="11" t="s">
        <v>60</v>
      </c>
      <c r="I10" s="12">
        <v>13355000000</v>
      </c>
      <c r="J10" s="12">
        <v>0</v>
      </c>
      <c r="K10" s="12">
        <v>0</v>
      </c>
      <c r="L10" s="12">
        <v>13355000000</v>
      </c>
      <c r="M10" s="12">
        <v>11092265481.299999</v>
      </c>
      <c r="N10" s="12">
        <v>2262734518.6999998</v>
      </c>
      <c r="O10" s="12">
        <v>7173389988.5799999</v>
      </c>
      <c r="P10" s="12">
        <v>3782681650.5900002</v>
      </c>
      <c r="Q10" s="12">
        <v>3782681650.5900002</v>
      </c>
      <c r="R10" s="13">
        <f t="shared" si="0"/>
        <v>6181610011.4200001</v>
      </c>
      <c r="S10" s="14">
        <f t="shared" si="1"/>
        <v>0.5371314106012729</v>
      </c>
      <c r="T10" s="14">
        <f t="shared" si="2"/>
        <v>0.28324085740097343</v>
      </c>
      <c r="U10" s="14">
        <f t="shared" si="3"/>
        <v>0.28324085740097343</v>
      </c>
      <c r="V10" s="4"/>
      <c r="W10" s="6"/>
      <c r="X10" s="5"/>
      <c r="Y10" s="5"/>
    </row>
    <row r="11" spans="1:25" ht="40.5" customHeight="1" thickTop="1" thickBot="1" x14ac:dyDescent="0.3">
      <c r="A11" s="15" t="s">
        <v>23</v>
      </c>
      <c r="B11" s="15"/>
      <c r="C11" s="15"/>
      <c r="D11" s="15"/>
      <c r="E11" s="15"/>
      <c r="F11" s="15"/>
      <c r="G11" s="15"/>
      <c r="H11" s="16" t="s">
        <v>67</v>
      </c>
      <c r="I11" s="17">
        <f>SUM(I8:I10)</f>
        <v>36131800000</v>
      </c>
      <c r="J11" s="17">
        <f t="shared" ref="J11:Q11" si="4">SUM(J8:J10)</f>
        <v>0</v>
      </c>
      <c r="K11" s="17">
        <f t="shared" si="4"/>
        <v>0</v>
      </c>
      <c r="L11" s="17">
        <f t="shared" si="4"/>
        <v>36131800000</v>
      </c>
      <c r="M11" s="17">
        <f t="shared" si="4"/>
        <v>32594527451.529999</v>
      </c>
      <c r="N11" s="17">
        <f t="shared" si="4"/>
        <v>3537272548.4699998</v>
      </c>
      <c r="O11" s="17">
        <f t="shared" si="4"/>
        <v>9363317179.8400002</v>
      </c>
      <c r="P11" s="17">
        <f t="shared" si="4"/>
        <v>4780286437.2800007</v>
      </c>
      <c r="Q11" s="17">
        <f t="shared" si="4"/>
        <v>4751049107.2800007</v>
      </c>
      <c r="R11" s="18">
        <f t="shared" si="0"/>
        <v>26768482820.16</v>
      </c>
      <c r="S11" s="19">
        <f t="shared" si="1"/>
        <v>0.25914339113578622</v>
      </c>
      <c r="T11" s="19">
        <f t="shared" si="2"/>
        <v>0.13230136437376497</v>
      </c>
      <c r="U11" s="19">
        <f t="shared" si="3"/>
        <v>0.13149217883637129</v>
      </c>
      <c r="V11" s="4"/>
      <c r="W11" s="6"/>
      <c r="X11" s="5"/>
      <c r="Y11" s="5"/>
    </row>
    <row r="12" spans="1:25" ht="65.099999999999994" customHeight="1" thickTop="1" thickBot="1" x14ac:dyDescent="0.3">
      <c r="A12" s="10" t="s">
        <v>23</v>
      </c>
      <c r="B12" s="10" t="s">
        <v>29</v>
      </c>
      <c r="C12" s="10" t="s">
        <v>25</v>
      </c>
      <c r="D12" s="10" t="s">
        <v>32</v>
      </c>
      <c r="E12" s="10" t="s">
        <v>18</v>
      </c>
      <c r="F12" s="10" t="s">
        <v>19</v>
      </c>
      <c r="G12" s="10" t="s">
        <v>20</v>
      </c>
      <c r="H12" s="11" t="s">
        <v>33</v>
      </c>
      <c r="I12" s="12">
        <v>10422750116</v>
      </c>
      <c r="J12" s="12">
        <v>0</v>
      </c>
      <c r="K12" s="12">
        <v>0</v>
      </c>
      <c r="L12" s="12">
        <v>10422750116</v>
      </c>
      <c r="M12" s="12">
        <v>9330546679.5599995</v>
      </c>
      <c r="N12" s="12">
        <v>1092203436.4400001</v>
      </c>
      <c r="O12" s="12">
        <v>9061896780.6700001</v>
      </c>
      <c r="P12" s="12">
        <v>2932873404.6700001</v>
      </c>
      <c r="Q12" s="12">
        <v>2914268598.6700001</v>
      </c>
      <c r="R12" s="13">
        <f t="shared" si="0"/>
        <v>1360853335.3299999</v>
      </c>
      <c r="S12" s="14">
        <f t="shared" si="1"/>
        <v>0.8694343316126375</v>
      </c>
      <c r="T12" s="14">
        <f t="shared" si="2"/>
        <v>0.28139151107227794</v>
      </c>
      <c r="U12" s="14">
        <f t="shared" si="3"/>
        <v>0.27960649216719646</v>
      </c>
      <c r="V12" s="4"/>
      <c r="W12" s="6"/>
      <c r="X12" s="5"/>
      <c r="Y12" s="5"/>
    </row>
    <row r="13" spans="1:25" ht="65.099999999999994" customHeight="1" thickTop="1" thickBot="1" x14ac:dyDescent="0.3">
      <c r="A13" s="10" t="s">
        <v>23</v>
      </c>
      <c r="B13" s="10" t="s">
        <v>29</v>
      </c>
      <c r="C13" s="10" t="s">
        <v>25</v>
      </c>
      <c r="D13" s="10" t="s">
        <v>34</v>
      </c>
      <c r="E13" s="10" t="s">
        <v>18</v>
      </c>
      <c r="F13" s="10" t="s">
        <v>19</v>
      </c>
      <c r="G13" s="10" t="s">
        <v>20</v>
      </c>
      <c r="H13" s="11" t="s">
        <v>35</v>
      </c>
      <c r="I13" s="12">
        <v>20775856863</v>
      </c>
      <c r="J13" s="12">
        <v>0</v>
      </c>
      <c r="K13" s="12">
        <v>0</v>
      </c>
      <c r="L13" s="12">
        <v>20775856863</v>
      </c>
      <c r="M13" s="12">
        <v>20775856863</v>
      </c>
      <c r="N13" s="12">
        <v>0</v>
      </c>
      <c r="O13" s="12">
        <v>20775856863</v>
      </c>
      <c r="P13" s="12">
        <v>0</v>
      </c>
      <c r="Q13" s="12">
        <v>0</v>
      </c>
      <c r="R13" s="13">
        <f t="shared" si="0"/>
        <v>0</v>
      </c>
      <c r="S13" s="14">
        <f t="shared" si="1"/>
        <v>1</v>
      </c>
      <c r="T13" s="14">
        <f t="shared" si="2"/>
        <v>0</v>
      </c>
      <c r="U13" s="14">
        <f t="shared" si="3"/>
        <v>0</v>
      </c>
      <c r="V13" s="4"/>
      <c r="W13" s="6"/>
      <c r="X13" s="5"/>
      <c r="Y13" s="5"/>
    </row>
    <row r="14" spans="1:25" ht="65.099999999999994" customHeight="1" thickTop="1" thickBot="1" x14ac:dyDescent="0.3">
      <c r="A14" s="10" t="s">
        <v>23</v>
      </c>
      <c r="B14" s="10" t="s">
        <v>29</v>
      </c>
      <c r="C14" s="10" t="s">
        <v>25</v>
      </c>
      <c r="D14" s="10" t="s">
        <v>36</v>
      </c>
      <c r="E14" s="10" t="s">
        <v>18</v>
      </c>
      <c r="F14" s="10" t="s">
        <v>19</v>
      </c>
      <c r="G14" s="10" t="s">
        <v>20</v>
      </c>
      <c r="H14" s="11" t="s">
        <v>37</v>
      </c>
      <c r="I14" s="12">
        <v>6092612574</v>
      </c>
      <c r="J14" s="12">
        <v>0</v>
      </c>
      <c r="K14" s="12">
        <v>0</v>
      </c>
      <c r="L14" s="12">
        <v>6092612574</v>
      </c>
      <c r="M14" s="12">
        <v>5375546442.71</v>
      </c>
      <c r="N14" s="12">
        <v>717066131.28999996</v>
      </c>
      <c r="O14" s="12">
        <v>4029546442.71</v>
      </c>
      <c r="P14" s="12">
        <v>872271970.71000004</v>
      </c>
      <c r="Q14" s="12">
        <v>820676970.71000004</v>
      </c>
      <c r="R14" s="13">
        <f t="shared" si="0"/>
        <v>2063066131.29</v>
      </c>
      <c r="S14" s="14">
        <f t="shared" si="1"/>
        <v>0.66138235342682727</v>
      </c>
      <c r="T14" s="14">
        <f t="shared" si="2"/>
        <v>0.14316879009054154</v>
      </c>
      <c r="U14" s="14">
        <f t="shared" si="3"/>
        <v>0.13470033762071279</v>
      </c>
      <c r="V14" s="4"/>
      <c r="W14" s="6"/>
      <c r="X14" s="5"/>
      <c r="Y14" s="5"/>
    </row>
    <row r="15" spans="1:25" ht="65.099999999999994" customHeight="1" thickTop="1" thickBot="1" x14ac:dyDescent="0.3">
      <c r="A15" s="10" t="s">
        <v>23</v>
      </c>
      <c r="B15" s="10" t="s">
        <v>29</v>
      </c>
      <c r="C15" s="10" t="s">
        <v>25</v>
      </c>
      <c r="D15" s="10" t="s">
        <v>38</v>
      </c>
      <c r="E15" s="10" t="s">
        <v>18</v>
      </c>
      <c r="F15" s="10" t="s">
        <v>19</v>
      </c>
      <c r="G15" s="10" t="s">
        <v>20</v>
      </c>
      <c r="H15" s="11" t="s">
        <v>39</v>
      </c>
      <c r="I15" s="12">
        <v>19000000000</v>
      </c>
      <c r="J15" s="12">
        <v>0</v>
      </c>
      <c r="K15" s="12">
        <v>0</v>
      </c>
      <c r="L15" s="12">
        <v>19000000000</v>
      </c>
      <c r="M15" s="12">
        <v>18693993889.400002</v>
      </c>
      <c r="N15" s="12">
        <v>306006110.60000002</v>
      </c>
      <c r="O15" s="12">
        <v>18688653544.400002</v>
      </c>
      <c r="P15" s="12">
        <v>340350217.39999998</v>
      </c>
      <c r="Q15" s="12">
        <v>318932217.39999998</v>
      </c>
      <c r="R15" s="13">
        <f t="shared" si="0"/>
        <v>311346455.59999847</v>
      </c>
      <c r="S15" s="14">
        <f t="shared" si="1"/>
        <v>0.98361334444210535</v>
      </c>
      <c r="T15" s="14">
        <f t="shared" si="2"/>
        <v>1.7913169336842102E-2</v>
      </c>
      <c r="U15" s="14">
        <f t="shared" si="3"/>
        <v>1.6785906178947367E-2</v>
      </c>
      <c r="V15" s="4"/>
      <c r="W15" s="6"/>
      <c r="X15" s="5"/>
      <c r="Y15" s="5"/>
    </row>
    <row r="16" spans="1:25" ht="65.099999999999994" customHeight="1" thickTop="1" thickBot="1" x14ac:dyDescent="0.3">
      <c r="A16" s="10" t="s">
        <v>23</v>
      </c>
      <c r="B16" s="10" t="s">
        <v>29</v>
      </c>
      <c r="C16" s="10" t="s">
        <v>25</v>
      </c>
      <c r="D16" s="10" t="s">
        <v>42</v>
      </c>
      <c r="E16" s="10" t="s">
        <v>18</v>
      </c>
      <c r="F16" s="10" t="s">
        <v>19</v>
      </c>
      <c r="G16" s="10" t="s">
        <v>20</v>
      </c>
      <c r="H16" s="11" t="s">
        <v>43</v>
      </c>
      <c r="I16" s="12">
        <v>1000000000</v>
      </c>
      <c r="J16" s="12">
        <v>0</v>
      </c>
      <c r="K16" s="12">
        <v>0</v>
      </c>
      <c r="L16" s="12">
        <v>1000000000</v>
      </c>
      <c r="M16" s="12">
        <v>1000000000</v>
      </c>
      <c r="N16" s="12">
        <v>0</v>
      </c>
      <c r="O16" s="12">
        <v>846953940</v>
      </c>
      <c r="P16" s="12">
        <v>846953940</v>
      </c>
      <c r="Q16" s="12">
        <v>846953940</v>
      </c>
      <c r="R16" s="13">
        <f t="shared" si="0"/>
        <v>153046060</v>
      </c>
      <c r="S16" s="14">
        <f t="shared" si="1"/>
        <v>0.84695394000000002</v>
      </c>
      <c r="T16" s="14">
        <f t="shared" si="2"/>
        <v>0.84695394000000002</v>
      </c>
      <c r="U16" s="14">
        <f t="shared" si="3"/>
        <v>0.84695394000000002</v>
      </c>
      <c r="V16" s="4"/>
      <c r="W16" s="6"/>
      <c r="X16" s="5"/>
      <c r="Y16" s="5"/>
    </row>
    <row r="17" spans="1:25" ht="65.099999999999994" customHeight="1" thickTop="1" thickBot="1" x14ac:dyDescent="0.3">
      <c r="A17" s="10" t="s">
        <v>23</v>
      </c>
      <c r="B17" s="10" t="s">
        <v>29</v>
      </c>
      <c r="C17" s="10" t="s">
        <v>25</v>
      </c>
      <c r="D17" s="10" t="s">
        <v>44</v>
      </c>
      <c r="E17" s="10" t="s">
        <v>18</v>
      </c>
      <c r="F17" s="10" t="s">
        <v>19</v>
      </c>
      <c r="G17" s="10" t="s">
        <v>20</v>
      </c>
      <c r="H17" s="11" t="s">
        <v>45</v>
      </c>
      <c r="I17" s="12">
        <v>4000000000</v>
      </c>
      <c r="J17" s="12">
        <v>0</v>
      </c>
      <c r="K17" s="12">
        <v>0</v>
      </c>
      <c r="L17" s="12">
        <v>4000000000</v>
      </c>
      <c r="M17" s="12">
        <v>1607020441.75</v>
      </c>
      <c r="N17" s="12">
        <v>2392979558.25</v>
      </c>
      <c r="O17" s="12">
        <v>1596247641.75</v>
      </c>
      <c r="P17" s="12">
        <v>256826607.72</v>
      </c>
      <c r="Q17" s="12">
        <v>227864607.72</v>
      </c>
      <c r="R17" s="13">
        <f t="shared" si="0"/>
        <v>2403752358.25</v>
      </c>
      <c r="S17" s="14">
        <f t="shared" si="1"/>
        <v>0.3990619104375</v>
      </c>
      <c r="T17" s="14">
        <f t="shared" si="2"/>
        <v>6.4206651929999997E-2</v>
      </c>
      <c r="U17" s="14">
        <f t="shared" si="3"/>
        <v>5.696615193E-2</v>
      </c>
      <c r="V17" s="4"/>
      <c r="W17" s="6"/>
      <c r="X17" s="5"/>
      <c r="Y17" s="5"/>
    </row>
    <row r="18" spans="1:25" ht="65.099999999999994" customHeight="1" thickTop="1" thickBot="1" x14ac:dyDescent="0.3">
      <c r="A18" s="10" t="s">
        <v>23</v>
      </c>
      <c r="B18" s="10" t="s">
        <v>29</v>
      </c>
      <c r="C18" s="10" t="s">
        <v>25</v>
      </c>
      <c r="D18" s="10" t="s">
        <v>46</v>
      </c>
      <c r="E18" s="10" t="s">
        <v>18</v>
      </c>
      <c r="F18" s="10" t="s">
        <v>19</v>
      </c>
      <c r="G18" s="10" t="s">
        <v>20</v>
      </c>
      <c r="H18" s="11" t="s">
        <v>47</v>
      </c>
      <c r="I18" s="12">
        <v>2900000000</v>
      </c>
      <c r="J18" s="12">
        <v>0</v>
      </c>
      <c r="K18" s="12">
        <v>0</v>
      </c>
      <c r="L18" s="12">
        <v>2900000000</v>
      </c>
      <c r="M18" s="12">
        <v>475159544.30000001</v>
      </c>
      <c r="N18" s="12">
        <v>2424840455.6999998</v>
      </c>
      <c r="O18" s="12">
        <v>436501984.30000001</v>
      </c>
      <c r="P18" s="12">
        <v>185042707.30000001</v>
      </c>
      <c r="Q18" s="12">
        <v>185042707.30000001</v>
      </c>
      <c r="R18" s="13">
        <f t="shared" si="0"/>
        <v>2463498015.6999998</v>
      </c>
      <c r="S18" s="14">
        <f t="shared" si="1"/>
        <v>0.15051792562068966</v>
      </c>
      <c r="T18" s="14">
        <f t="shared" si="2"/>
        <v>6.3807830103448274E-2</v>
      </c>
      <c r="U18" s="14">
        <f t="shared" si="3"/>
        <v>6.3807830103448274E-2</v>
      </c>
      <c r="V18" s="4"/>
      <c r="W18" s="6"/>
      <c r="X18" s="5"/>
      <c r="Y18" s="5"/>
    </row>
    <row r="19" spans="1:25" ht="65.099999999999994" customHeight="1" thickTop="1" thickBot="1" x14ac:dyDescent="0.3">
      <c r="A19" s="10" t="s">
        <v>23</v>
      </c>
      <c r="B19" s="10" t="s">
        <v>29</v>
      </c>
      <c r="C19" s="10" t="s">
        <v>25</v>
      </c>
      <c r="D19" s="10" t="s">
        <v>48</v>
      </c>
      <c r="E19" s="10" t="s">
        <v>18</v>
      </c>
      <c r="F19" s="10" t="s">
        <v>19</v>
      </c>
      <c r="G19" s="10" t="s">
        <v>20</v>
      </c>
      <c r="H19" s="11" t="s">
        <v>49</v>
      </c>
      <c r="I19" s="12">
        <v>6000000000</v>
      </c>
      <c r="J19" s="12">
        <v>0</v>
      </c>
      <c r="K19" s="12">
        <v>0</v>
      </c>
      <c r="L19" s="12">
        <v>6000000000</v>
      </c>
      <c r="M19" s="12">
        <v>5929945598</v>
      </c>
      <c r="N19" s="12">
        <v>70054402</v>
      </c>
      <c r="O19" s="12">
        <v>4764807698</v>
      </c>
      <c r="P19" s="12">
        <v>71323700</v>
      </c>
      <c r="Q19" s="12">
        <v>64534100</v>
      </c>
      <c r="R19" s="13">
        <f t="shared" si="0"/>
        <v>1235192302</v>
      </c>
      <c r="S19" s="14">
        <f t="shared" si="1"/>
        <v>0.79413461633333338</v>
      </c>
      <c r="T19" s="14">
        <f t="shared" si="2"/>
        <v>1.1887283333333333E-2</v>
      </c>
      <c r="U19" s="14">
        <f t="shared" si="3"/>
        <v>1.0755683333333333E-2</v>
      </c>
      <c r="V19" s="4"/>
      <c r="W19" s="6"/>
      <c r="X19" s="5"/>
      <c r="Y19" s="5"/>
    </row>
    <row r="20" spans="1:25" ht="65.099999999999994" customHeight="1" thickTop="1" thickBot="1" x14ac:dyDescent="0.3">
      <c r="A20" s="10" t="s">
        <v>23</v>
      </c>
      <c r="B20" s="10" t="s">
        <v>50</v>
      </c>
      <c r="C20" s="10" t="s">
        <v>25</v>
      </c>
      <c r="D20" s="10" t="s">
        <v>51</v>
      </c>
      <c r="E20" s="10" t="s">
        <v>18</v>
      </c>
      <c r="F20" s="10" t="s">
        <v>19</v>
      </c>
      <c r="G20" s="10" t="s">
        <v>20</v>
      </c>
      <c r="H20" s="11" t="s">
        <v>52</v>
      </c>
      <c r="I20" s="12">
        <v>170000000</v>
      </c>
      <c r="J20" s="12">
        <v>0</v>
      </c>
      <c r="K20" s="12">
        <v>0</v>
      </c>
      <c r="L20" s="12">
        <v>170000000</v>
      </c>
      <c r="M20" s="12">
        <v>105700000</v>
      </c>
      <c r="N20" s="12">
        <v>64300000</v>
      </c>
      <c r="O20" s="12">
        <v>105700000</v>
      </c>
      <c r="P20" s="12">
        <v>53613500</v>
      </c>
      <c r="Q20" s="12">
        <v>48179500</v>
      </c>
      <c r="R20" s="13">
        <f t="shared" si="0"/>
        <v>64300000</v>
      </c>
      <c r="S20" s="14">
        <f t="shared" si="1"/>
        <v>0.62176470588235289</v>
      </c>
      <c r="T20" s="14">
        <f t="shared" si="2"/>
        <v>0.31537352941176472</v>
      </c>
      <c r="U20" s="14">
        <f t="shared" si="3"/>
        <v>0.28340882352941177</v>
      </c>
      <c r="V20" s="4"/>
      <c r="W20" s="6"/>
      <c r="X20" s="5"/>
      <c r="Y20" s="5"/>
    </row>
    <row r="21" spans="1:25" ht="42.95" customHeight="1" thickTop="1" thickBot="1" x14ac:dyDescent="0.3">
      <c r="A21" s="10" t="s">
        <v>23</v>
      </c>
      <c r="B21" s="10" t="s">
        <v>50</v>
      </c>
      <c r="C21" s="10" t="s">
        <v>25</v>
      </c>
      <c r="D21" s="10" t="s">
        <v>53</v>
      </c>
      <c r="E21" s="10" t="s">
        <v>18</v>
      </c>
      <c r="F21" s="10" t="s">
        <v>19</v>
      </c>
      <c r="G21" s="10" t="s">
        <v>20</v>
      </c>
      <c r="H21" s="11" t="s">
        <v>54</v>
      </c>
      <c r="I21" s="12">
        <v>300000000</v>
      </c>
      <c r="J21" s="12">
        <v>0</v>
      </c>
      <c r="K21" s="12">
        <v>0</v>
      </c>
      <c r="L21" s="12">
        <v>300000000</v>
      </c>
      <c r="M21" s="12">
        <v>89108000</v>
      </c>
      <c r="N21" s="12">
        <v>210892000</v>
      </c>
      <c r="O21" s="12">
        <v>89108000</v>
      </c>
      <c r="P21" s="12">
        <v>47255000</v>
      </c>
      <c r="Q21" s="12">
        <v>38304000</v>
      </c>
      <c r="R21" s="13">
        <f t="shared" si="0"/>
        <v>210892000</v>
      </c>
      <c r="S21" s="14">
        <f t="shared" si="1"/>
        <v>0.29702666666666666</v>
      </c>
      <c r="T21" s="14">
        <f t="shared" si="2"/>
        <v>0.15751666666666667</v>
      </c>
      <c r="U21" s="14">
        <f t="shared" si="3"/>
        <v>0.12767999999999999</v>
      </c>
      <c r="V21" s="4"/>
      <c r="W21" s="6"/>
      <c r="X21" s="5"/>
      <c r="Y21" s="5"/>
    </row>
    <row r="22" spans="1:25" ht="65.099999999999994" customHeight="1" thickTop="1" thickBot="1" x14ac:dyDescent="0.3">
      <c r="A22" s="10" t="s">
        <v>23</v>
      </c>
      <c r="B22" s="10" t="s">
        <v>50</v>
      </c>
      <c r="C22" s="10" t="s">
        <v>25</v>
      </c>
      <c r="D22" s="10" t="s">
        <v>55</v>
      </c>
      <c r="E22" s="10" t="s">
        <v>18</v>
      </c>
      <c r="F22" s="10" t="s">
        <v>19</v>
      </c>
      <c r="G22" s="10" t="s">
        <v>20</v>
      </c>
      <c r="H22" s="11" t="s">
        <v>56</v>
      </c>
      <c r="I22" s="12">
        <v>150000000</v>
      </c>
      <c r="J22" s="12">
        <v>0</v>
      </c>
      <c r="K22" s="12">
        <v>0</v>
      </c>
      <c r="L22" s="12">
        <v>150000000</v>
      </c>
      <c r="M22" s="12">
        <v>94814998</v>
      </c>
      <c r="N22" s="12">
        <v>55185002</v>
      </c>
      <c r="O22" s="12">
        <v>93854752</v>
      </c>
      <c r="P22" s="12">
        <v>42135967</v>
      </c>
      <c r="Q22" s="12">
        <v>42135967</v>
      </c>
      <c r="R22" s="13">
        <f t="shared" si="0"/>
        <v>56145248</v>
      </c>
      <c r="S22" s="14">
        <f t="shared" si="1"/>
        <v>0.62569834666666668</v>
      </c>
      <c r="T22" s="14">
        <f t="shared" si="2"/>
        <v>0.28090644666666664</v>
      </c>
      <c r="U22" s="14">
        <f t="shared" si="3"/>
        <v>0.28090644666666664</v>
      </c>
      <c r="V22" s="4"/>
      <c r="W22" s="6"/>
      <c r="X22" s="5"/>
      <c r="Y22" s="5"/>
    </row>
    <row r="23" spans="1:25" ht="52.5" customHeight="1" thickTop="1" thickBot="1" x14ac:dyDescent="0.3">
      <c r="A23" s="15" t="s">
        <v>23</v>
      </c>
      <c r="B23" s="15"/>
      <c r="C23" s="15"/>
      <c r="D23" s="15"/>
      <c r="E23" s="15"/>
      <c r="F23" s="15"/>
      <c r="G23" s="15"/>
      <c r="H23" s="16" t="s">
        <v>68</v>
      </c>
      <c r="I23" s="17">
        <f>SUM(I12:I22)</f>
        <v>70811219553</v>
      </c>
      <c r="J23" s="17">
        <f t="shared" ref="J23:Q23" si="5">SUM(J12:J22)</f>
        <v>0</v>
      </c>
      <c r="K23" s="17">
        <f t="shared" si="5"/>
        <v>0</v>
      </c>
      <c r="L23" s="17">
        <f t="shared" si="5"/>
        <v>70811219553</v>
      </c>
      <c r="M23" s="17">
        <f t="shared" si="5"/>
        <v>63477692456.720001</v>
      </c>
      <c r="N23" s="17">
        <f t="shared" si="5"/>
        <v>7333527096.2799997</v>
      </c>
      <c r="O23" s="17">
        <f t="shared" si="5"/>
        <v>60489127646.830002</v>
      </c>
      <c r="P23" s="17">
        <f t="shared" si="5"/>
        <v>5648647014.8000011</v>
      </c>
      <c r="Q23" s="17">
        <f t="shared" si="5"/>
        <v>5506892608.8000011</v>
      </c>
      <c r="R23" s="18">
        <f t="shared" si="0"/>
        <v>10322091906.169998</v>
      </c>
      <c r="S23" s="19">
        <f t="shared" si="1"/>
        <v>0.85423084122362514</v>
      </c>
      <c r="T23" s="19">
        <f t="shared" si="2"/>
        <v>7.9770508832603351E-2</v>
      </c>
      <c r="U23" s="19">
        <f t="shared" si="3"/>
        <v>7.7768645188750957E-2</v>
      </c>
      <c r="V23" s="4"/>
      <c r="W23" s="6"/>
      <c r="X23" s="5"/>
      <c r="Y23" s="5"/>
    </row>
    <row r="24" spans="1:25" ht="33.950000000000003" customHeight="1" thickTop="1" thickBot="1" x14ac:dyDescent="0.3">
      <c r="A24" s="10" t="s">
        <v>23</v>
      </c>
      <c r="B24" s="10" t="s">
        <v>57</v>
      </c>
      <c r="C24" s="10" t="s">
        <v>25</v>
      </c>
      <c r="D24" s="10" t="s">
        <v>51</v>
      </c>
      <c r="E24" s="10" t="s">
        <v>18</v>
      </c>
      <c r="F24" s="10" t="s">
        <v>19</v>
      </c>
      <c r="G24" s="10" t="s">
        <v>20</v>
      </c>
      <c r="H24" s="11" t="s">
        <v>58</v>
      </c>
      <c r="I24" s="12">
        <v>2900000000</v>
      </c>
      <c r="J24" s="12">
        <v>0</v>
      </c>
      <c r="K24" s="12">
        <v>0</v>
      </c>
      <c r="L24" s="12">
        <v>2900000000</v>
      </c>
      <c r="M24" s="12">
        <v>2788199999</v>
      </c>
      <c r="N24" s="12">
        <v>111800001</v>
      </c>
      <c r="O24" s="12">
        <v>2193568812.6399999</v>
      </c>
      <c r="P24" s="12">
        <v>1700045978.4400001</v>
      </c>
      <c r="Q24" s="12">
        <v>1700045978.4400001</v>
      </c>
      <c r="R24" s="13">
        <f t="shared" si="0"/>
        <v>706431187.36000013</v>
      </c>
      <c r="S24" s="14">
        <f t="shared" si="1"/>
        <v>0.75640303884137927</v>
      </c>
      <c r="T24" s="14">
        <f t="shared" si="2"/>
        <v>0.58622275118620693</v>
      </c>
      <c r="U24" s="14">
        <f t="shared" si="3"/>
        <v>0.58622275118620693</v>
      </c>
      <c r="V24" s="4"/>
      <c r="W24" s="6"/>
      <c r="X24" s="5"/>
      <c r="Y24" s="5"/>
    </row>
    <row r="25" spans="1:25" ht="65.099999999999994" customHeight="1" thickTop="1" thickBot="1" x14ac:dyDescent="0.3">
      <c r="A25" s="10" t="s">
        <v>23</v>
      </c>
      <c r="B25" s="10" t="s">
        <v>57</v>
      </c>
      <c r="C25" s="10" t="s">
        <v>25</v>
      </c>
      <c r="D25" s="10" t="s">
        <v>53</v>
      </c>
      <c r="E25" s="10" t="s">
        <v>18</v>
      </c>
      <c r="F25" s="10" t="s">
        <v>19</v>
      </c>
      <c r="G25" s="10" t="s">
        <v>20</v>
      </c>
      <c r="H25" s="11" t="s">
        <v>59</v>
      </c>
      <c r="I25" s="12">
        <v>1900000000</v>
      </c>
      <c r="J25" s="12">
        <v>0</v>
      </c>
      <c r="K25" s="12">
        <v>0</v>
      </c>
      <c r="L25" s="12">
        <v>1900000000</v>
      </c>
      <c r="M25" s="12">
        <v>1602718768</v>
      </c>
      <c r="N25" s="12">
        <v>297281232</v>
      </c>
      <c r="O25" s="12">
        <v>1035932674</v>
      </c>
      <c r="P25" s="12">
        <v>359303346.67000002</v>
      </c>
      <c r="Q25" s="12">
        <v>346103346.67000002</v>
      </c>
      <c r="R25" s="13">
        <f t="shared" si="0"/>
        <v>864067326</v>
      </c>
      <c r="S25" s="14">
        <f t="shared" si="1"/>
        <v>0.54522772315789469</v>
      </c>
      <c r="T25" s="14">
        <f t="shared" si="2"/>
        <v>0.18910702456315789</v>
      </c>
      <c r="U25" s="14">
        <f t="shared" si="3"/>
        <v>0.18215965614210528</v>
      </c>
      <c r="V25" s="4"/>
      <c r="W25" s="6"/>
      <c r="X25" s="5"/>
      <c r="Y25" s="5"/>
    </row>
    <row r="26" spans="1:25" ht="35.25" customHeight="1" thickTop="1" thickBot="1" x14ac:dyDescent="0.3">
      <c r="A26" s="15" t="s">
        <v>23</v>
      </c>
      <c r="B26" s="15"/>
      <c r="C26" s="15"/>
      <c r="D26" s="15"/>
      <c r="E26" s="15"/>
      <c r="F26" s="15"/>
      <c r="G26" s="15"/>
      <c r="H26" s="16" t="s">
        <v>69</v>
      </c>
      <c r="I26" s="17">
        <f>SUM(I24:I25)</f>
        <v>4800000000</v>
      </c>
      <c r="J26" s="17">
        <f t="shared" ref="J26:Q26" si="6">SUM(J24:J25)</f>
        <v>0</v>
      </c>
      <c r="K26" s="17">
        <f t="shared" si="6"/>
        <v>0</v>
      </c>
      <c r="L26" s="17">
        <f t="shared" si="6"/>
        <v>4800000000</v>
      </c>
      <c r="M26" s="17">
        <f t="shared" si="6"/>
        <v>4390918767</v>
      </c>
      <c r="N26" s="17">
        <f t="shared" si="6"/>
        <v>409081233</v>
      </c>
      <c r="O26" s="17">
        <f t="shared" si="6"/>
        <v>3229501486.6399999</v>
      </c>
      <c r="P26" s="17">
        <f t="shared" si="6"/>
        <v>2059349325.1100001</v>
      </c>
      <c r="Q26" s="17">
        <f t="shared" si="6"/>
        <v>2046149325.1100001</v>
      </c>
      <c r="R26" s="18">
        <f t="shared" si="0"/>
        <v>1570498513.3600001</v>
      </c>
      <c r="S26" s="19">
        <f t="shared" si="1"/>
        <v>0.67281280971666668</v>
      </c>
      <c r="T26" s="19">
        <f t="shared" si="2"/>
        <v>0.42903110939791672</v>
      </c>
      <c r="U26" s="19">
        <f t="shared" si="3"/>
        <v>0.42628110939791669</v>
      </c>
      <c r="V26" s="4"/>
      <c r="W26" s="6"/>
      <c r="X26" s="5"/>
      <c r="Y26" s="5"/>
    </row>
    <row r="27" spans="1:25" ht="65.099999999999994" customHeight="1" thickTop="1" thickBot="1" x14ac:dyDescent="0.3">
      <c r="A27" s="10" t="s">
        <v>23</v>
      </c>
      <c r="B27" s="10" t="s">
        <v>29</v>
      </c>
      <c r="C27" s="10" t="s">
        <v>25</v>
      </c>
      <c r="D27" s="10" t="s">
        <v>30</v>
      </c>
      <c r="E27" s="10" t="s">
        <v>18</v>
      </c>
      <c r="F27" s="10" t="s">
        <v>19</v>
      </c>
      <c r="G27" s="10" t="s">
        <v>20</v>
      </c>
      <c r="H27" s="11" t="s">
        <v>31</v>
      </c>
      <c r="I27" s="12">
        <v>3800000000</v>
      </c>
      <c r="J27" s="12">
        <v>0</v>
      </c>
      <c r="K27" s="12">
        <v>0</v>
      </c>
      <c r="L27" s="12">
        <v>3800000000</v>
      </c>
      <c r="M27" s="12">
        <v>2979337467.7600002</v>
      </c>
      <c r="N27" s="12">
        <v>820662532.24000001</v>
      </c>
      <c r="O27" s="12">
        <v>2507065551.4099998</v>
      </c>
      <c r="P27" s="12">
        <v>826222504.74000001</v>
      </c>
      <c r="Q27" s="12">
        <v>826222504.74000001</v>
      </c>
      <c r="R27" s="13">
        <f t="shared" si="0"/>
        <v>1292934448.5900002</v>
      </c>
      <c r="S27" s="14">
        <f t="shared" si="1"/>
        <v>0.65975409247631578</v>
      </c>
      <c r="T27" s="14">
        <f t="shared" si="2"/>
        <v>0.21742697493157895</v>
      </c>
      <c r="U27" s="14">
        <f t="shared" si="3"/>
        <v>0.21742697493157895</v>
      </c>
      <c r="V27" s="4"/>
      <c r="W27" s="6"/>
      <c r="X27" s="5"/>
      <c r="Y27" s="5"/>
    </row>
    <row r="28" spans="1:25" ht="62.25" customHeight="1" thickTop="1" thickBot="1" x14ac:dyDescent="0.3">
      <c r="A28" s="10" t="s">
        <v>23</v>
      </c>
      <c r="B28" s="10" t="s">
        <v>29</v>
      </c>
      <c r="C28" s="10" t="s">
        <v>25</v>
      </c>
      <c r="D28" s="10" t="s">
        <v>40</v>
      </c>
      <c r="E28" s="10" t="s">
        <v>18</v>
      </c>
      <c r="F28" s="10" t="s">
        <v>19</v>
      </c>
      <c r="G28" s="10" t="s">
        <v>20</v>
      </c>
      <c r="H28" s="11" t="s">
        <v>41</v>
      </c>
      <c r="I28" s="12">
        <v>138789700000</v>
      </c>
      <c r="J28" s="12">
        <v>0</v>
      </c>
      <c r="K28" s="12">
        <v>0</v>
      </c>
      <c r="L28" s="12">
        <v>138789700000</v>
      </c>
      <c r="M28" s="12">
        <v>138789700000</v>
      </c>
      <c r="N28" s="12">
        <v>0</v>
      </c>
      <c r="O28" s="12">
        <v>138789700000</v>
      </c>
      <c r="P28" s="12">
        <v>5757417311</v>
      </c>
      <c r="Q28" s="12">
        <v>5757417311</v>
      </c>
      <c r="R28" s="13">
        <f t="shared" si="0"/>
        <v>0</v>
      </c>
      <c r="S28" s="14">
        <f t="shared" si="1"/>
        <v>1</v>
      </c>
      <c r="T28" s="14">
        <f t="shared" si="2"/>
        <v>4.1483030160019078E-2</v>
      </c>
      <c r="U28" s="14">
        <f t="shared" si="3"/>
        <v>4.1483030160019078E-2</v>
      </c>
      <c r="V28" s="4"/>
      <c r="W28" s="6"/>
      <c r="X28" s="5"/>
      <c r="Y28" s="5"/>
    </row>
    <row r="29" spans="1:25" ht="57.75" customHeight="1" thickTop="1" thickBot="1" x14ac:dyDescent="0.3">
      <c r="A29" s="10" t="s">
        <v>23</v>
      </c>
      <c r="B29" s="10" t="s">
        <v>29</v>
      </c>
      <c r="C29" s="10" t="s">
        <v>25</v>
      </c>
      <c r="D29" s="10" t="s">
        <v>40</v>
      </c>
      <c r="E29" s="10" t="s">
        <v>18</v>
      </c>
      <c r="F29" s="10" t="s">
        <v>21</v>
      </c>
      <c r="G29" s="10" t="s">
        <v>20</v>
      </c>
      <c r="H29" s="11" t="s">
        <v>41</v>
      </c>
      <c r="I29" s="12">
        <v>55997510980</v>
      </c>
      <c r="J29" s="12">
        <v>0</v>
      </c>
      <c r="K29" s="12">
        <v>0</v>
      </c>
      <c r="L29" s="12">
        <v>55997510980</v>
      </c>
      <c r="M29" s="12">
        <v>55997510980</v>
      </c>
      <c r="N29" s="12">
        <v>0</v>
      </c>
      <c r="O29" s="12">
        <v>55997510980</v>
      </c>
      <c r="P29" s="12">
        <v>0</v>
      </c>
      <c r="Q29" s="12">
        <v>0</v>
      </c>
      <c r="R29" s="13">
        <f t="shared" si="0"/>
        <v>0</v>
      </c>
      <c r="S29" s="14">
        <f t="shared" si="1"/>
        <v>1</v>
      </c>
      <c r="T29" s="14">
        <f t="shared" si="2"/>
        <v>0</v>
      </c>
      <c r="U29" s="14">
        <f t="shared" si="3"/>
        <v>0</v>
      </c>
      <c r="V29" s="4"/>
      <c r="W29" s="6"/>
      <c r="X29" s="5"/>
      <c r="Y29" s="5"/>
    </row>
    <row r="30" spans="1:25" ht="32.25" customHeight="1" thickTop="1" thickBot="1" x14ac:dyDescent="0.3">
      <c r="A30" s="20" t="s">
        <v>23</v>
      </c>
      <c r="B30" s="20"/>
      <c r="C30" s="20"/>
      <c r="D30" s="20"/>
      <c r="E30" s="20"/>
      <c r="F30" s="20"/>
      <c r="G30" s="20"/>
      <c r="H30" s="21" t="s">
        <v>70</v>
      </c>
      <c r="I30" s="22">
        <f>SUM(I27:I29)</f>
        <v>198587210980</v>
      </c>
      <c r="J30" s="22">
        <f t="shared" ref="J30:Q30" si="7">SUM(J27:J29)</f>
        <v>0</v>
      </c>
      <c r="K30" s="22">
        <f t="shared" si="7"/>
        <v>0</v>
      </c>
      <c r="L30" s="22">
        <f t="shared" si="7"/>
        <v>198587210980</v>
      </c>
      <c r="M30" s="22">
        <f t="shared" si="7"/>
        <v>197766548447.76001</v>
      </c>
      <c r="N30" s="22">
        <f t="shared" si="7"/>
        <v>820662532.24000001</v>
      </c>
      <c r="O30" s="22">
        <f t="shared" si="7"/>
        <v>197294276531.41</v>
      </c>
      <c r="P30" s="22">
        <f t="shared" si="7"/>
        <v>6583639815.7399998</v>
      </c>
      <c r="Q30" s="22">
        <f t="shared" si="7"/>
        <v>6583639815.7399998</v>
      </c>
      <c r="R30" s="23">
        <f t="shared" si="0"/>
        <v>1292934448.5899963</v>
      </c>
      <c r="S30" s="24">
        <f t="shared" si="1"/>
        <v>0.99348933678956697</v>
      </c>
      <c r="T30" s="24">
        <f t="shared" si="2"/>
        <v>3.3152385711298638E-2</v>
      </c>
      <c r="U30" s="24">
        <f t="shared" si="3"/>
        <v>3.3152385711298638E-2</v>
      </c>
      <c r="V30" s="4"/>
    </row>
    <row r="31" spans="1:25" ht="36" customHeight="1" thickTop="1" thickBot="1" x14ac:dyDescent="0.3">
      <c r="A31" s="25"/>
      <c r="B31" s="26"/>
      <c r="C31" s="26"/>
      <c r="D31" s="26"/>
      <c r="E31" s="26"/>
      <c r="F31" s="26"/>
      <c r="G31" s="26"/>
      <c r="H31" s="27" t="s">
        <v>71</v>
      </c>
      <c r="I31" s="28">
        <f>+I11+I23+I26+I30</f>
        <v>310330230533</v>
      </c>
      <c r="J31" s="28">
        <f t="shared" ref="J31:Q31" si="8">+J11+J23+J26+J30</f>
        <v>0</v>
      </c>
      <c r="K31" s="28">
        <f t="shared" si="8"/>
        <v>0</v>
      </c>
      <c r="L31" s="28">
        <f t="shared" si="8"/>
        <v>310330230533</v>
      </c>
      <c r="M31" s="28">
        <f t="shared" si="8"/>
        <v>298229687123.01001</v>
      </c>
      <c r="N31" s="28">
        <f t="shared" si="8"/>
        <v>12100543409.99</v>
      </c>
      <c r="O31" s="28">
        <f t="shared" si="8"/>
        <v>270376222844.72</v>
      </c>
      <c r="P31" s="28">
        <f t="shared" si="8"/>
        <v>19071922592.93</v>
      </c>
      <c r="Q31" s="28">
        <f t="shared" si="8"/>
        <v>18887730856.93</v>
      </c>
      <c r="R31" s="29">
        <f t="shared" si="0"/>
        <v>39954007688.279999</v>
      </c>
      <c r="S31" s="30">
        <f t="shared" si="1"/>
        <v>0.87125325296327727</v>
      </c>
      <c r="T31" s="30">
        <f t="shared" si="2"/>
        <v>6.1456863419891421E-2</v>
      </c>
      <c r="U31" s="31">
        <f t="shared" si="3"/>
        <v>6.0863328798131736E-2</v>
      </c>
      <c r="V31" s="4"/>
    </row>
    <row r="32" spans="1:25" ht="15.75" thickTop="1" x14ac:dyDescent="0.25"/>
    <row r="52" ht="33.950000000000003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59.1" customHeight="1" x14ac:dyDescent="0.25"/>
    <row r="68" ht="35.1" customHeight="1" x14ac:dyDescent="0.25"/>
  </sheetData>
  <mergeCells count="4">
    <mergeCell ref="A3:U3"/>
    <mergeCell ref="A4:U4"/>
    <mergeCell ref="A5:U5"/>
    <mergeCell ref="Q6:U6"/>
  </mergeCells>
  <printOptions horizontalCentered="1"/>
  <pageMargins left="0" right="0" top="0.78740157480314965" bottom="0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2023-07-12T19:17:35Z</cp:lastPrinted>
  <dcterms:created xsi:type="dcterms:W3CDTF">2023-07-03T18:50:40Z</dcterms:created>
  <dcterms:modified xsi:type="dcterms:W3CDTF">2023-07-12T19:18:10Z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