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NIO 30 DE 2023 PRESPTO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U13" i="1" s="1"/>
  <c r="O12" i="1"/>
  <c r="O11" i="1"/>
  <c r="O10" i="1"/>
  <c r="T9" i="1"/>
  <c r="S9" i="1"/>
  <c r="R9" i="1"/>
  <c r="Q9" i="1"/>
  <c r="P9" i="1"/>
  <c r="N9" i="1"/>
  <c r="M9" i="1"/>
  <c r="L9" i="1"/>
  <c r="K9" i="1"/>
  <c r="J9" i="1"/>
  <c r="T14" i="1"/>
  <c r="S14" i="1"/>
  <c r="R14" i="1"/>
  <c r="Q14" i="1"/>
  <c r="P14" i="1"/>
  <c r="N14" i="1"/>
  <c r="M14" i="1"/>
  <c r="L14" i="1"/>
  <c r="K14" i="1"/>
  <c r="J14" i="1"/>
  <c r="T16" i="1"/>
  <c r="S16" i="1"/>
  <c r="R16" i="1"/>
  <c r="Q16" i="1"/>
  <c r="P16" i="1"/>
  <c r="N16" i="1"/>
  <c r="M16" i="1"/>
  <c r="L16" i="1"/>
  <c r="K16" i="1"/>
  <c r="J16" i="1"/>
  <c r="T18" i="1"/>
  <c r="S18" i="1"/>
  <c r="R18" i="1"/>
  <c r="Q18" i="1"/>
  <c r="P18" i="1"/>
  <c r="N18" i="1"/>
  <c r="M18" i="1"/>
  <c r="L18" i="1"/>
  <c r="K18" i="1"/>
  <c r="J18" i="1"/>
  <c r="T20" i="1"/>
  <c r="S20" i="1"/>
  <c r="R20" i="1"/>
  <c r="Q20" i="1"/>
  <c r="P20" i="1"/>
  <c r="N20" i="1"/>
  <c r="M20" i="1"/>
  <c r="L20" i="1"/>
  <c r="K20" i="1"/>
  <c r="J20" i="1"/>
  <c r="O20" i="1" l="1"/>
  <c r="U20" i="1" s="1"/>
  <c r="X20" i="1"/>
  <c r="X19" i="1"/>
  <c r="W19" i="1"/>
  <c r="V19" i="1"/>
  <c r="U19" i="1"/>
  <c r="X21" i="1"/>
  <c r="W21" i="1"/>
  <c r="V21" i="1"/>
  <c r="U21" i="1"/>
  <c r="U10" i="1"/>
  <c r="X10" i="1"/>
  <c r="W10" i="1"/>
  <c r="V10" i="1"/>
  <c r="X15" i="1"/>
  <c r="W15" i="1"/>
  <c r="V15" i="1"/>
  <c r="U15" i="1"/>
  <c r="U12" i="1"/>
  <c r="X12" i="1"/>
  <c r="W12" i="1"/>
  <c r="V12" i="1"/>
  <c r="U11" i="1"/>
  <c r="X11" i="1"/>
  <c r="W11" i="1"/>
  <c r="V11" i="1"/>
  <c r="X17" i="1"/>
  <c r="W17" i="1"/>
  <c r="V17" i="1"/>
  <c r="U17" i="1"/>
  <c r="O14" i="1"/>
  <c r="U14" i="1" s="1"/>
  <c r="J8" i="1"/>
  <c r="J22" i="1" s="1"/>
  <c r="N8" i="1"/>
  <c r="N22" i="1" s="1"/>
  <c r="S8" i="1"/>
  <c r="O16" i="1"/>
  <c r="U16" i="1" s="1"/>
  <c r="Q8" i="1"/>
  <c r="Q22" i="1" s="1"/>
  <c r="K8" i="1"/>
  <c r="K22" i="1" s="1"/>
  <c r="O18" i="1"/>
  <c r="U18" i="1" s="1"/>
  <c r="L8" i="1"/>
  <c r="L22" i="1" s="1"/>
  <c r="T8" i="1"/>
  <c r="R8" i="1"/>
  <c r="P8" i="1"/>
  <c r="P22" i="1" s="1"/>
  <c r="O9" i="1"/>
  <c r="U9" i="1" s="1"/>
  <c r="M8" i="1"/>
  <c r="W20" i="1" l="1"/>
  <c r="V20" i="1"/>
  <c r="V18" i="1"/>
  <c r="X18" i="1"/>
  <c r="W14" i="1"/>
  <c r="X9" i="1"/>
  <c r="X14" i="1"/>
  <c r="W18" i="1"/>
  <c r="W16" i="1"/>
  <c r="V9" i="1"/>
  <c r="W9" i="1"/>
  <c r="V14" i="1"/>
  <c r="V16" i="1"/>
  <c r="X16" i="1"/>
  <c r="R22" i="1"/>
  <c r="S22" i="1"/>
  <c r="T22" i="1"/>
  <c r="M22" i="1"/>
  <c r="O8" i="1"/>
  <c r="U8" i="1" s="1"/>
  <c r="V8" i="1" l="1"/>
  <c r="X8" i="1"/>
  <c r="W8" i="1"/>
  <c r="O22" i="1"/>
  <c r="U22" i="1" s="1"/>
  <c r="W22" i="1" l="1"/>
  <c r="X22" i="1"/>
  <c r="V22" i="1"/>
</calcChain>
</file>

<file path=xl/sharedStrings.xml><?xml version="1.0" encoding="utf-8"?>
<sst xmlns="http://schemas.openxmlformats.org/spreadsheetml/2006/main" count="128" uniqueCount="61">
  <si>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</si>
  <si>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</si>
  <si>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</si>
  <si>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</si>
  <si>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</si>
  <si>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</si>
  <si>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</si>
  <si>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</si>
  <si>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</si>
  <si>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</si>
  <si>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</si>
  <si>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</si>
  <si>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</si>
  <si>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</si>
  <si>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</si>
  <si>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</si>
  <si>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</si>
  <si>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</si>
  <si>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</si>
  <si>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</si>
  <si>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</si>
  <si>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</si>
  <si>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</si>
  <si>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</si>
  <si>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</si>
  <si>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</si>
  <si>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</si>
  <si>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</si>
  <si>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</si>
  <si>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</si>
  <si>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</si>
  <si>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</si>
  <si>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</si>
  <si>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</si>
  <si>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</si>
  <si>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</si>
  <si>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</si>
  <si>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</si>
  <si>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</si>
  <si>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</si>
  <si>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</si>
  <si>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</si>
  <si>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</si>
  <si>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</si>
  <si>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</si>
  <si>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GASTOS POR TRIBUTOS, MULTAS, SANCIONES E INTERESES DE MORA</t>
  </si>
  <si>
    <t xml:space="preserve">GASTOS DE INVERSION </t>
  </si>
  <si>
    <t>ADQUISICION DE BIENES Y SERVICIOS</t>
  </si>
  <si>
    <t>TOTAL PRESUPUESTO A+C</t>
  </si>
  <si>
    <t>APROPIACION SIN COMPROMETER</t>
  </si>
  <si>
    <t>APR. VIGENTE DESPUES DE BLOQUEOS</t>
  </si>
  <si>
    <t>MINISTERIO DE COMERCIO INDUSTRIA Y TURISMO</t>
  </si>
  <si>
    <t>COMP/ APR</t>
  </si>
  <si>
    <t>OBLIG/ APR</t>
  </si>
  <si>
    <t>PAGO/ APR</t>
  </si>
  <si>
    <t>INFORME DE EJECUCIÓN PRESUPUESTAL ACUMULADA CON CORTE AL 30 DE JUNIO DE 2023</t>
  </si>
  <si>
    <t>UNIDAD EJECUTORA 3501-02 DIRECCION DE COMERCIO EXTERIOR</t>
  </si>
  <si>
    <t>FECHA DE GENERACIÓN: JULIO 4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</si>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</sst>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4" fillId="0" borderId="0" xfId="0" applyNumberFormat="1" applyFont="1" applyFill="1" applyBorder="1"/>
    <xf numFmtId="10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9" fillId="0" borderId="0" xfId="0" applyFont="1" applyFill="1" applyBorder="1"/>
    <xf numFmtId="164" fontId="10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164" fontId="13" fillId="3" borderId="1" xfId="0" applyNumberFormat="1" applyFont="1" applyFill="1" applyBorder="1" applyAlignment="1">
      <alignment horizontal="right" vertical="center" wrapText="1" readingOrder="1"/>
    </xf>
    <xf numFmtId="7" fontId="13" fillId="3" borderId="1" xfId="0" applyNumberFormat="1" applyFont="1" applyFill="1" applyBorder="1" applyAlignment="1">
      <alignment vertical="center" wrapText="1" readingOrder="1"/>
    </xf>
    <xf numFmtId="7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vertical="center" wrapText="1" readingOrder="1"/>
    </xf>
    <xf numFmtId="7" fontId="9" fillId="0" borderId="1" xfId="0" applyNumberFormat="1" applyFont="1" applyFill="1" applyBorder="1" applyAlignment="1">
      <alignment horizontal="right" vertical="center" wrapText="1"/>
    </xf>
    <xf numFmtId="10" fontId="9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164" fontId="13" fillId="0" borderId="1" xfId="0" applyNumberFormat="1" applyFont="1" applyFill="1" applyBorder="1" applyAlignment="1">
      <alignment horizontal="right" vertical="center" wrapText="1" readingOrder="1"/>
    </xf>
    <xf numFmtId="7" fontId="13" fillId="0" borderId="1" xfId="0" applyNumberFormat="1" applyFont="1" applyFill="1" applyBorder="1" applyAlignment="1">
      <alignment vertical="center" wrapText="1" readingOrder="1"/>
    </xf>
    <xf numFmtId="7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0</xdr:colOff>
      <xdr:row>0</xdr:row>
      <xdr:rowOff>0</xdr:rowOff>
    </xdr:from>
    <xdr:to>
      <xdr:col>23</xdr:col>
      <xdr:colOff>381000</xdr:colOff>
      <xdr:row>2</xdr:row>
      <xdr:rowOff>151572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225" y="0"/>
          <a:ext cx="2914650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68"/>
  <sheetViews>
    <sheetView showGridLines="0" tabSelected="1" topLeftCell="A19" workbookViewId="0">
      <selection activeCell="A22" sqref="A22:X22"/>
    </sheetView>
  </sheetViews>
  <sheetFormatPr baseColWidth="10" defaultRowHeight="15" x14ac:dyDescent="0.25"/>
  <cols>
    <col min="1" max="1" width="4.140625" customWidth="1"/>
    <col min="2" max="5" width="5.42578125" customWidth="1"/>
    <col min="6" max="6" width="5.5703125" customWidth="1"/>
    <col min="7" max="8" width="3.7109375" customWidth="1"/>
    <col min="9" max="9" width="24.7109375" customWidth="1"/>
    <col min="10" max="10" width="15.7109375" customWidth="1"/>
    <col min="11" max="11" width="12.85546875" customWidth="1"/>
    <col min="12" max="12" width="11.42578125" customWidth="1"/>
    <col min="13" max="13" width="17.85546875" customWidth="1"/>
    <col min="14" max="14" width="15" customWidth="1"/>
    <col min="15" max="15" width="17" customWidth="1"/>
    <col min="16" max="16" width="15.5703125" customWidth="1"/>
    <col min="17" max="17" width="14.85546875" customWidth="1"/>
    <col min="18" max="18" width="15.42578125" customWidth="1"/>
    <col min="19" max="19" width="15.85546875" customWidth="1"/>
    <col min="20" max="20" width="15" customWidth="1"/>
    <col min="21" max="21" width="16.5703125" customWidth="1"/>
    <col min="22" max="22" width="6.85546875" customWidth="1"/>
    <col min="23" max="23" width="6.42578125" customWidth="1"/>
    <col min="24" max="24" width="7" customWidth="1"/>
  </cols>
  <sheetData>
    <row r="3" spans="1:28" x14ac:dyDescent="0.25">
      <c r="A3" s="13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2"/>
    </row>
    <row r="4" spans="1:28" x14ac:dyDescent="0.25">
      <c r="A4" s="13" t="s">
        <v>55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2"/>
      <c r="Z4" s="9"/>
      <c r="AA4" s="9"/>
      <c r="AB4" s="9"/>
    </row>
    <row r="5" spans="1:28" x14ac:dyDescent="0.25">
      <c r="A5" s="13" t="s">
        <v>56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2"/>
      <c r="Z5" s="6"/>
      <c r="AA5" s="3"/>
      <c r="AB5" s="3"/>
    </row>
    <row r="6" spans="1:28" ht="14.2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16" t="s">
        <v>57</v>
      </c>
      <c r="U6" s="17"/>
      <c r="V6" s="17"/>
      <c r="W6" s="17"/>
      <c r="X6" s="17"/>
      <c r="Y6" s="2"/>
      <c r="Z6" s="10"/>
      <c r="AA6" s="9"/>
      <c r="AB6" s="3"/>
    </row>
    <row r="7" spans="1:28" ht="35.1" customHeight="1" thickTop="1" thickBot="1" x14ac:dyDescent="0.3">
      <c r="A7" s="18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9</v>
      </c>
      <c r="J7" s="18" t="s">
        <v>10</v>
      </c>
      <c r="K7" s="18" t="s">
        <v>11</v>
      </c>
      <c r="L7" s="18" t="s">
        <v>12</v>
      </c>
      <c r="M7" s="18" t="s">
        <v>13</v>
      </c>
      <c r="N7" s="18" t="s">
        <v>14</v>
      </c>
      <c r="O7" s="18" t="s">
        <v>50</v>
      </c>
      <c r="P7" s="18" t="s">
        <v>15</v>
      </c>
      <c r="Q7" s="18" t="s">
        <v>16</v>
      </c>
      <c r="R7" s="18" t="s">
        <v>17</v>
      </c>
      <c r="S7" s="18" t="s">
        <v>18</v>
      </c>
      <c r="T7" s="18" t="s">
        <v>19</v>
      </c>
      <c r="U7" s="19" t="s">
        <v>49</v>
      </c>
      <c r="V7" s="19" t="s">
        <v>52</v>
      </c>
      <c r="W7" s="19" t="s">
        <v>53</v>
      </c>
      <c r="X7" s="19" t="s">
        <v>54</v>
      </c>
      <c r="Y7" s="7"/>
      <c r="Z7" s="10"/>
      <c r="AA7" s="9"/>
      <c r="AB7" s="9"/>
    </row>
    <row r="8" spans="1:28" ht="35.1" customHeight="1" thickTop="1" thickBot="1" x14ac:dyDescent="0.3">
      <c r="A8" s="20" t="s">
        <v>20</v>
      </c>
      <c r="B8" s="20"/>
      <c r="C8" s="20"/>
      <c r="D8" s="20"/>
      <c r="E8" s="20"/>
      <c r="F8" s="20"/>
      <c r="G8" s="20"/>
      <c r="H8" s="20"/>
      <c r="I8" s="21" t="s">
        <v>43</v>
      </c>
      <c r="J8" s="22">
        <f>+J9+J14+J16+J18</f>
        <v>17377834000</v>
      </c>
      <c r="K8" s="22">
        <f t="shared" ref="K8:T8" si="0">+K9+K14+K16+K18</f>
        <v>0</v>
      </c>
      <c r="L8" s="22">
        <f t="shared" si="0"/>
        <v>0</v>
      </c>
      <c r="M8" s="22">
        <f t="shared" si="0"/>
        <v>17377834000</v>
      </c>
      <c r="N8" s="22">
        <f t="shared" si="0"/>
        <v>1187338000</v>
      </c>
      <c r="O8" s="23">
        <f t="shared" ref="O8:O22" si="1">+M8-N8</f>
        <v>16190496000</v>
      </c>
      <c r="P8" s="22">
        <f t="shared" si="0"/>
        <v>16036188819.85</v>
      </c>
      <c r="Q8" s="22">
        <f t="shared" si="0"/>
        <v>154307180.15000001</v>
      </c>
      <c r="R8" s="22">
        <f t="shared" si="0"/>
        <v>8035414145.5900002</v>
      </c>
      <c r="S8" s="22">
        <f t="shared" si="0"/>
        <v>7382383405.6199999</v>
      </c>
      <c r="T8" s="22">
        <f t="shared" si="0"/>
        <v>7043045146.6199999</v>
      </c>
      <c r="U8" s="24">
        <f>+O8-R8</f>
        <v>8155081854.4099998</v>
      </c>
      <c r="V8" s="25">
        <f>+R8/O8</f>
        <v>0.49630438410225358</v>
      </c>
      <c r="W8" s="25">
        <f>+S8/O8</f>
        <v>0.45597018186595395</v>
      </c>
      <c r="X8" s="25">
        <f>+T8/O8</f>
        <v>0.43501107974826714</v>
      </c>
      <c r="Y8" s="7"/>
      <c r="Z8" s="10"/>
      <c r="AA8" s="9"/>
      <c r="AB8" s="9"/>
    </row>
    <row r="9" spans="1:28" ht="35.1" customHeight="1" thickTop="1" thickBot="1" x14ac:dyDescent="0.3">
      <c r="A9" s="20" t="s">
        <v>20</v>
      </c>
      <c r="B9" s="20" t="s">
        <v>21</v>
      </c>
      <c r="C9" s="20"/>
      <c r="D9" s="20"/>
      <c r="E9" s="20"/>
      <c r="F9" s="20"/>
      <c r="G9" s="20"/>
      <c r="H9" s="20"/>
      <c r="I9" s="21" t="s">
        <v>42</v>
      </c>
      <c r="J9" s="22">
        <f>SUM(J10:J13)</f>
        <v>15284155000</v>
      </c>
      <c r="K9" s="22">
        <f t="shared" ref="K9:T9" si="2">SUM(K10:K13)</f>
        <v>0</v>
      </c>
      <c r="L9" s="22">
        <f t="shared" si="2"/>
        <v>0</v>
      </c>
      <c r="M9" s="22">
        <f t="shared" si="2"/>
        <v>15284155000</v>
      </c>
      <c r="N9" s="22">
        <f t="shared" si="2"/>
        <v>1187338000</v>
      </c>
      <c r="O9" s="23">
        <f t="shared" si="1"/>
        <v>14096817000</v>
      </c>
      <c r="P9" s="22">
        <f t="shared" si="2"/>
        <v>14096817000</v>
      </c>
      <c r="Q9" s="22">
        <f t="shared" si="2"/>
        <v>0</v>
      </c>
      <c r="R9" s="22">
        <f t="shared" si="2"/>
        <v>6617036989</v>
      </c>
      <c r="S9" s="22">
        <f t="shared" si="2"/>
        <v>6617036989</v>
      </c>
      <c r="T9" s="22">
        <f t="shared" si="2"/>
        <v>6277698730</v>
      </c>
      <c r="U9" s="24">
        <f t="shared" ref="U9:U22" si="3">+O9-R9</f>
        <v>7479780011</v>
      </c>
      <c r="V9" s="25">
        <f t="shared" ref="V9:V22" si="4">+R9/O9</f>
        <v>0.46939936788567233</v>
      </c>
      <c r="W9" s="25">
        <f t="shared" ref="W9:W22" si="5">+S9/O9</f>
        <v>0.46939936788567233</v>
      </c>
      <c r="X9" s="25">
        <f t="shared" ref="X9:X22" si="6">+T9/O9</f>
        <v>0.44532739057334714</v>
      </c>
      <c r="Y9" s="7"/>
      <c r="Z9" s="10"/>
      <c r="AA9" s="9"/>
      <c r="AB9" s="9"/>
    </row>
    <row r="10" spans="1:28" ht="35.1" customHeight="1" thickTop="1" thickBot="1" x14ac:dyDescent="0.3">
      <c r="A10" s="26" t="s">
        <v>20</v>
      </c>
      <c r="B10" s="26" t="s">
        <v>21</v>
      </c>
      <c r="C10" s="26" t="s">
        <v>21</v>
      </c>
      <c r="D10" s="26" t="s">
        <v>21</v>
      </c>
      <c r="E10" s="26"/>
      <c r="F10" s="26" t="s">
        <v>22</v>
      </c>
      <c r="G10" s="26" t="s">
        <v>39</v>
      </c>
      <c r="H10" s="26" t="s">
        <v>34</v>
      </c>
      <c r="I10" s="27" t="s">
        <v>23</v>
      </c>
      <c r="J10" s="28">
        <v>9430223000</v>
      </c>
      <c r="K10" s="28">
        <v>0</v>
      </c>
      <c r="L10" s="28">
        <v>0</v>
      </c>
      <c r="M10" s="28">
        <v>9430223000</v>
      </c>
      <c r="N10" s="28">
        <v>0</v>
      </c>
      <c r="O10" s="29">
        <f t="shared" si="1"/>
        <v>9430223000</v>
      </c>
      <c r="P10" s="28">
        <v>9430223000</v>
      </c>
      <c r="Q10" s="28">
        <v>0</v>
      </c>
      <c r="R10" s="28">
        <v>4524936123</v>
      </c>
      <c r="S10" s="28">
        <v>4524936123</v>
      </c>
      <c r="T10" s="28">
        <v>4185597864</v>
      </c>
      <c r="U10" s="30">
        <f t="shared" si="3"/>
        <v>4905286877</v>
      </c>
      <c r="V10" s="31">
        <f t="shared" si="4"/>
        <v>0.4798334167707381</v>
      </c>
      <c r="W10" s="31">
        <f t="shared" si="5"/>
        <v>0.4798334167707381</v>
      </c>
      <c r="X10" s="31">
        <f t="shared" si="6"/>
        <v>0.44384929857968364</v>
      </c>
      <c r="Y10" s="7"/>
      <c r="Z10" s="10"/>
      <c r="AA10" s="9"/>
      <c r="AB10" s="9"/>
    </row>
    <row r="11" spans="1:28" ht="35.1" customHeight="1" thickTop="1" thickBot="1" x14ac:dyDescent="0.3">
      <c r="A11" s="26" t="s">
        <v>20</v>
      </c>
      <c r="B11" s="26" t="s">
        <v>21</v>
      </c>
      <c r="C11" s="26" t="s">
        <v>21</v>
      </c>
      <c r="D11" s="26" t="s">
        <v>24</v>
      </c>
      <c r="E11" s="26"/>
      <c r="F11" s="26" t="s">
        <v>22</v>
      </c>
      <c r="G11" s="26" t="s">
        <v>39</v>
      </c>
      <c r="H11" s="26" t="s">
        <v>34</v>
      </c>
      <c r="I11" s="27" t="s">
        <v>25</v>
      </c>
      <c r="J11" s="28">
        <v>3432524000</v>
      </c>
      <c r="K11" s="28">
        <v>0</v>
      </c>
      <c r="L11" s="28">
        <v>0</v>
      </c>
      <c r="M11" s="28">
        <v>3432524000</v>
      </c>
      <c r="N11" s="28">
        <v>0</v>
      </c>
      <c r="O11" s="29">
        <f t="shared" si="1"/>
        <v>3432524000</v>
      </c>
      <c r="P11" s="28">
        <v>3432524000</v>
      </c>
      <c r="Q11" s="28">
        <v>0</v>
      </c>
      <c r="R11" s="28">
        <v>1506309367</v>
      </c>
      <c r="S11" s="28">
        <v>1506309367</v>
      </c>
      <c r="T11" s="28">
        <v>1506309367</v>
      </c>
      <c r="U11" s="30">
        <f t="shared" si="3"/>
        <v>1926214633</v>
      </c>
      <c r="V11" s="31">
        <f t="shared" si="4"/>
        <v>0.43883432919915488</v>
      </c>
      <c r="W11" s="31">
        <f t="shared" si="5"/>
        <v>0.43883432919915488</v>
      </c>
      <c r="X11" s="31">
        <f t="shared" si="6"/>
        <v>0.43883432919915488</v>
      </c>
      <c r="Y11" s="7"/>
      <c r="Z11" s="10"/>
      <c r="AA11" s="9"/>
      <c r="AB11" s="9"/>
    </row>
    <row r="12" spans="1:28" ht="35.1" customHeight="1" thickTop="1" thickBot="1" x14ac:dyDescent="0.3">
      <c r="A12" s="26" t="s">
        <v>20</v>
      </c>
      <c r="B12" s="26" t="s">
        <v>21</v>
      </c>
      <c r="C12" s="26" t="s">
        <v>21</v>
      </c>
      <c r="D12" s="26" t="s">
        <v>26</v>
      </c>
      <c r="E12" s="26"/>
      <c r="F12" s="26" t="s">
        <v>22</v>
      </c>
      <c r="G12" s="26" t="s">
        <v>39</v>
      </c>
      <c r="H12" s="26" t="s">
        <v>34</v>
      </c>
      <c r="I12" s="27" t="s">
        <v>27</v>
      </c>
      <c r="J12" s="28">
        <v>1234070000</v>
      </c>
      <c r="K12" s="28">
        <v>0</v>
      </c>
      <c r="L12" s="28">
        <v>0</v>
      </c>
      <c r="M12" s="28">
        <v>1234070000</v>
      </c>
      <c r="N12" s="28">
        <v>0</v>
      </c>
      <c r="O12" s="29">
        <f t="shared" si="1"/>
        <v>1234070000</v>
      </c>
      <c r="P12" s="28">
        <v>1234070000</v>
      </c>
      <c r="Q12" s="28">
        <v>0</v>
      </c>
      <c r="R12" s="28">
        <v>585791499</v>
      </c>
      <c r="S12" s="28">
        <v>585791499</v>
      </c>
      <c r="T12" s="28">
        <v>585791499</v>
      </c>
      <c r="U12" s="30">
        <f t="shared" si="3"/>
        <v>648278501</v>
      </c>
      <c r="V12" s="31">
        <f t="shared" si="4"/>
        <v>0.47468255366389267</v>
      </c>
      <c r="W12" s="31">
        <f t="shared" si="5"/>
        <v>0.47468255366389267</v>
      </c>
      <c r="X12" s="31">
        <f t="shared" si="6"/>
        <v>0.47468255366389267</v>
      </c>
      <c r="Y12" s="7"/>
      <c r="Z12" s="10"/>
      <c r="AA12" s="9"/>
      <c r="AB12" s="9"/>
    </row>
    <row r="13" spans="1:28" ht="35.1" customHeight="1" thickTop="1" thickBot="1" x14ac:dyDescent="0.3">
      <c r="A13" s="26" t="s">
        <v>20</v>
      </c>
      <c r="B13" s="26" t="s">
        <v>21</v>
      </c>
      <c r="C13" s="26" t="s">
        <v>21</v>
      </c>
      <c r="D13" s="26" t="s">
        <v>29</v>
      </c>
      <c r="E13" s="26"/>
      <c r="F13" s="26" t="s">
        <v>22</v>
      </c>
      <c r="G13" s="26" t="s">
        <v>39</v>
      </c>
      <c r="H13" s="26" t="s">
        <v>34</v>
      </c>
      <c r="I13" s="27" t="s">
        <v>40</v>
      </c>
      <c r="J13" s="28">
        <v>1187338000</v>
      </c>
      <c r="K13" s="28">
        <v>0</v>
      </c>
      <c r="L13" s="28">
        <v>0</v>
      </c>
      <c r="M13" s="28">
        <v>1187338000</v>
      </c>
      <c r="N13" s="28">
        <v>1187338000</v>
      </c>
      <c r="O13" s="29">
        <f t="shared" si="1"/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30">
        <f t="shared" si="3"/>
        <v>0</v>
      </c>
      <c r="V13" s="31">
        <v>0</v>
      </c>
      <c r="W13" s="31">
        <v>0</v>
      </c>
      <c r="X13" s="31">
        <v>0</v>
      </c>
      <c r="Y13" s="7"/>
      <c r="Z13" s="10"/>
      <c r="AA13" s="9"/>
      <c r="AB13" s="9"/>
    </row>
    <row r="14" spans="1:28" ht="35.1" customHeight="1" thickTop="1" thickBot="1" x14ac:dyDescent="0.3">
      <c r="A14" s="20" t="s">
        <v>20</v>
      </c>
      <c r="B14" s="20" t="s">
        <v>24</v>
      </c>
      <c r="C14" s="20"/>
      <c r="D14" s="20"/>
      <c r="E14" s="20"/>
      <c r="F14" s="20"/>
      <c r="G14" s="20"/>
      <c r="H14" s="20"/>
      <c r="I14" s="21" t="s">
        <v>47</v>
      </c>
      <c r="J14" s="22">
        <f>+J15</f>
        <v>2024189000</v>
      </c>
      <c r="K14" s="22">
        <f t="shared" ref="K14:T14" si="7">+K15</f>
        <v>0</v>
      </c>
      <c r="L14" s="22">
        <f t="shared" si="7"/>
        <v>0</v>
      </c>
      <c r="M14" s="22">
        <f t="shared" si="7"/>
        <v>2024189000</v>
      </c>
      <c r="N14" s="22">
        <f t="shared" si="7"/>
        <v>0</v>
      </c>
      <c r="O14" s="23">
        <f t="shared" si="1"/>
        <v>2024189000</v>
      </c>
      <c r="P14" s="22">
        <f t="shared" si="7"/>
        <v>1874271819.8499999</v>
      </c>
      <c r="Q14" s="22">
        <f t="shared" si="7"/>
        <v>149917180.15000001</v>
      </c>
      <c r="R14" s="22">
        <f t="shared" si="7"/>
        <v>1381804946.5899999</v>
      </c>
      <c r="S14" s="22">
        <f t="shared" si="7"/>
        <v>728774206.62</v>
      </c>
      <c r="T14" s="22">
        <f t="shared" si="7"/>
        <v>728774206.62</v>
      </c>
      <c r="U14" s="24">
        <f t="shared" si="3"/>
        <v>642384053.41000009</v>
      </c>
      <c r="V14" s="25">
        <f t="shared" si="4"/>
        <v>0.6826462087235925</v>
      </c>
      <c r="W14" s="25">
        <f t="shared" si="5"/>
        <v>0.36003268796540244</v>
      </c>
      <c r="X14" s="25">
        <f t="shared" si="6"/>
        <v>0.36003268796540244</v>
      </c>
      <c r="Y14" s="7"/>
      <c r="Z14" s="10"/>
      <c r="AA14" s="9"/>
      <c r="AB14" s="9"/>
    </row>
    <row r="15" spans="1:28" ht="35.1" customHeight="1" thickTop="1" thickBot="1" x14ac:dyDescent="0.3">
      <c r="A15" s="26" t="s">
        <v>20</v>
      </c>
      <c r="B15" s="26" t="s">
        <v>24</v>
      </c>
      <c r="C15" s="26"/>
      <c r="D15" s="26"/>
      <c r="E15" s="26"/>
      <c r="F15" s="26" t="s">
        <v>22</v>
      </c>
      <c r="G15" s="26" t="s">
        <v>39</v>
      </c>
      <c r="H15" s="26" t="s">
        <v>34</v>
      </c>
      <c r="I15" s="27" t="s">
        <v>28</v>
      </c>
      <c r="J15" s="28">
        <v>2024189000</v>
      </c>
      <c r="K15" s="28">
        <v>0</v>
      </c>
      <c r="L15" s="28">
        <v>0</v>
      </c>
      <c r="M15" s="28">
        <v>2024189000</v>
      </c>
      <c r="N15" s="28">
        <v>0</v>
      </c>
      <c r="O15" s="29">
        <f t="shared" si="1"/>
        <v>2024189000</v>
      </c>
      <c r="P15" s="28">
        <v>1874271819.8499999</v>
      </c>
      <c r="Q15" s="28">
        <v>149917180.15000001</v>
      </c>
      <c r="R15" s="28">
        <v>1381804946.5899999</v>
      </c>
      <c r="S15" s="28">
        <v>728774206.62</v>
      </c>
      <c r="T15" s="28">
        <v>728774206.62</v>
      </c>
      <c r="U15" s="30">
        <f t="shared" si="3"/>
        <v>642384053.41000009</v>
      </c>
      <c r="V15" s="31">
        <f t="shared" si="4"/>
        <v>0.6826462087235925</v>
      </c>
      <c r="W15" s="31">
        <f t="shared" si="5"/>
        <v>0.36003268796540244</v>
      </c>
      <c r="X15" s="31">
        <f t="shared" si="6"/>
        <v>0.36003268796540244</v>
      </c>
      <c r="Y15" s="7"/>
      <c r="Z15" s="10"/>
      <c r="AA15" s="9"/>
      <c r="AB15" s="9"/>
    </row>
    <row r="16" spans="1:28" ht="35.1" customHeight="1" thickTop="1" thickBot="1" x14ac:dyDescent="0.3">
      <c r="A16" s="20" t="s">
        <v>20</v>
      </c>
      <c r="B16" s="20" t="s">
        <v>26</v>
      </c>
      <c r="C16" s="20"/>
      <c r="D16" s="20"/>
      <c r="E16" s="20"/>
      <c r="F16" s="20"/>
      <c r="G16" s="20"/>
      <c r="H16" s="20"/>
      <c r="I16" s="21" t="s">
        <v>44</v>
      </c>
      <c r="J16" s="22">
        <f>+J17</f>
        <v>65100000</v>
      </c>
      <c r="K16" s="22">
        <f t="shared" ref="K16:T16" si="8">+K17</f>
        <v>0</v>
      </c>
      <c r="L16" s="22">
        <f t="shared" si="8"/>
        <v>0</v>
      </c>
      <c r="M16" s="22">
        <f t="shared" si="8"/>
        <v>65100000</v>
      </c>
      <c r="N16" s="22">
        <f t="shared" si="8"/>
        <v>0</v>
      </c>
      <c r="O16" s="23">
        <f t="shared" si="1"/>
        <v>65100000</v>
      </c>
      <c r="P16" s="22">
        <f t="shared" si="8"/>
        <v>65100000</v>
      </c>
      <c r="Q16" s="22">
        <f t="shared" si="8"/>
        <v>0</v>
      </c>
      <c r="R16" s="22">
        <f t="shared" si="8"/>
        <v>36572210</v>
      </c>
      <c r="S16" s="22">
        <f t="shared" si="8"/>
        <v>36572210</v>
      </c>
      <c r="T16" s="22">
        <f t="shared" si="8"/>
        <v>36572210</v>
      </c>
      <c r="U16" s="24">
        <f t="shared" si="3"/>
        <v>28527790</v>
      </c>
      <c r="V16" s="25">
        <f t="shared" si="4"/>
        <v>0.56178509984639013</v>
      </c>
      <c r="W16" s="25">
        <f t="shared" si="5"/>
        <v>0.56178509984639013</v>
      </c>
      <c r="X16" s="25">
        <f t="shared" si="6"/>
        <v>0.56178509984639013</v>
      </c>
      <c r="Y16" s="7"/>
      <c r="Z16" s="10"/>
      <c r="AA16" s="9"/>
      <c r="AB16" s="9"/>
    </row>
    <row r="17" spans="1:28" ht="35.1" customHeight="1" thickTop="1" thickBot="1" x14ac:dyDescent="0.3">
      <c r="A17" s="26" t="s">
        <v>20</v>
      </c>
      <c r="B17" s="26" t="s">
        <v>26</v>
      </c>
      <c r="C17" s="26" t="s">
        <v>29</v>
      </c>
      <c r="D17" s="26" t="s">
        <v>24</v>
      </c>
      <c r="E17" s="26" t="s">
        <v>30</v>
      </c>
      <c r="F17" s="26" t="s">
        <v>22</v>
      </c>
      <c r="G17" s="26" t="s">
        <v>39</v>
      </c>
      <c r="H17" s="26" t="s">
        <v>34</v>
      </c>
      <c r="I17" s="27" t="s">
        <v>31</v>
      </c>
      <c r="J17" s="28">
        <v>65100000</v>
      </c>
      <c r="K17" s="28">
        <v>0</v>
      </c>
      <c r="L17" s="28">
        <v>0</v>
      </c>
      <c r="M17" s="28">
        <v>65100000</v>
      </c>
      <c r="N17" s="28">
        <v>0</v>
      </c>
      <c r="O17" s="29">
        <f t="shared" si="1"/>
        <v>65100000</v>
      </c>
      <c r="P17" s="28">
        <v>65100000</v>
      </c>
      <c r="Q17" s="28">
        <v>0</v>
      </c>
      <c r="R17" s="28">
        <v>36572210</v>
      </c>
      <c r="S17" s="28">
        <v>36572210</v>
      </c>
      <c r="T17" s="28">
        <v>36572210</v>
      </c>
      <c r="U17" s="30">
        <f t="shared" si="3"/>
        <v>28527790</v>
      </c>
      <c r="V17" s="31">
        <f t="shared" si="4"/>
        <v>0.56178509984639013</v>
      </c>
      <c r="W17" s="31">
        <f t="shared" si="5"/>
        <v>0.56178509984639013</v>
      </c>
      <c r="X17" s="31">
        <f t="shared" si="6"/>
        <v>0.56178509984639013</v>
      </c>
      <c r="Y17" s="7"/>
      <c r="Z17" s="10"/>
      <c r="AA17" s="9"/>
      <c r="AB17" s="9"/>
    </row>
    <row r="18" spans="1:28" ht="35.1" customHeight="1" thickTop="1" thickBot="1" x14ac:dyDescent="0.3">
      <c r="A18" s="20" t="s">
        <v>20</v>
      </c>
      <c r="B18" s="20" t="s">
        <v>32</v>
      </c>
      <c r="C18" s="20"/>
      <c r="D18" s="20"/>
      <c r="E18" s="20"/>
      <c r="F18" s="20"/>
      <c r="G18" s="20"/>
      <c r="H18" s="20"/>
      <c r="I18" s="21" t="s">
        <v>45</v>
      </c>
      <c r="J18" s="22">
        <f>+J19</f>
        <v>4390000</v>
      </c>
      <c r="K18" s="22">
        <f t="shared" ref="K18:T18" si="9">+K19</f>
        <v>0</v>
      </c>
      <c r="L18" s="22">
        <f t="shared" si="9"/>
        <v>0</v>
      </c>
      <c r="M18" s="22">
        <f t="shared" si="9"/>
        <v>4390000</v>
      </c>
      <c r="N18" s="22">
        <f t="shared" si="9"/>
        <v>0</v>
      </c>
      <c r="O18" s="23">
        <f t="shared" si="1"/>
        <v>4390000</v>
      </c>
      <c r="P18" s="22">
        <f t="shared" si="9"/>
        <v>0</v>
      </c>
      <c r="Q18" s="22">
        <f t="shared" si="9"/>
        <v>4390000</v>
      </c>
      <c r="R18" s="22">
        <f t="shared" si="9"/>
        <v>0</v>
      </c>
      <c r="S18" s="22">
        <f t="shared" si="9"/>
        <v>0</v>
      </c>
      <c r="T18" s="22">
        <f t="shared" si="9"/>
        <v>0</v>
      </c>
      <c r="U18" s="24">
        <f t="shared" si="3"/>
        <v>4390000</v>
      </c>
      <c r="V18" s="25">
        <f t="shared" si="4"/>
        <v>0</v>
      </c>
      <c r="W18" s="25">
        <f t="shared" si="5"/>
        <v>0</v>
      </c>
      <c r="X18" s="25">
        <f t="shared" si="6"/>
        <v>0</v>
      </c>
      <c r="Y18" s="7"/>
      <c r="Z18" s="10"/>
      <c r="AA18" s="9"/>
      <c r="AB18" s="9"/>
    </row>
    <row r="19" spans="1:28" ht="38.25" customHeight="1" thickTop="1" thickBot="1" x14ac:dyDescent="0.3">
      <c r="A19" s="26" t="s">
        <v>20</v>
      </c>
      <c r="B19" s="26" t="s">
        <v>32</v>
      </c>
      <c r="C19" s="26" t="s">
        <v>21</v>
      </c>
      <c r="D19" s="26"/>
      <c r="E19" s="26"/>
      <c r="F19" s="26" t="s">
        <v>22</v>
      </c>
      <c r="G19" s="26" t="s">
        <v>39</v>
      </c>
      <c r="H19" s="26" t="s">
        <v>34</v>
      </c>
      <c r="I19" s="27" t="s">
        <v>33</v>
      </c>
      <c r="J19" s="28">
        <v>4390000</v>
      </c>
      <c r="K19" s="28">
        <v>0</v>
      </c>
      <c r="L19" s="28">
        <v>0</v>
      </c>
      <c r="M19" s="28">
        <v>4390000</v>
      </c>
      <c r="N19" s="28">
        <v>0</v>
      </c>
      <c r="O19" s="29">
        <f t="shared" si="1"/>
        <v>4390000</v>
      </c>
      <c r="P19" s="28">
        <v>0</v>
      </c>
      <c r="Q19" s="28">
        <v>4390000</v>
      </c>
      <c r="R19" s="28">
        <v>0</v>
      </c>
      <c r="S19" s="28">
        <v>0</v>
      </c>
      <c r="T19" s="28">
        <v>0</v>
      </c>
      <c r="U19" s="30">
        <f t="shared" si="3"/>
        <v>4390000</v>
      </c>
      <c r="V19" s="31">
        <f t="shared" si="4"/>
        <v>0</v>
      </c>
      <c r="W19" s="31">
        <f t="shared" si="5"/>
        <v>0</v>
      </c>
      <c r="X19" s="31">
        <f t="shared" si="6"/>
        <v>0</v>
      </c>
      <c r="Y19" s="7"/>
      <c r="Z19" s="10"/>
      <c r="AA19" s="9"/>
      <c r="AB19" s="9"/>
    </row>
    <row r="20" spans="1:28" ht="35.1" customHeight="1" thickTop="1" thickBot="1" x14ac:dyDescent="0.3">
      <c r="A20" s="20" t="s">
        <v>35</v>
      </c>
      <c r="B20" s="20"/>
      <c r="C20" s="20"/>
      <c r="D20" s="20"/>
      <c r="E20" s="20"/>
      <c r="F20" s="20"/>
      <c r="G20" s="20"/>
      <c r="H20" s="20"/>
      <c r="I20" s="21" t="s">
        <v>46</v>
      </c>
      <c r="J20" s="22">
        <f>+J21</f>
        <v>13355000000</v>
      </c>
      <c r="K20" s="22">
        <f t="shared" ref="K20:T20" si="10">+K21</f>
        <v>0</v>
      </c>
      <c r="L20" s="22">
        <f t="shared" si="10"/>
        <v>0</v>
      </c>
      <c r="M20" s="22">
        <f t="shared" si="10"/>
        <v>13355000000</v>
      </c>
      <c r="N20" s="22">
        <f t="shared" si="10"/>
        <v>0</v>
      </c>
      <c r="O20" s="23">
        <f t="shared" si="1"/>
        <v>13355000000</v>
      </c>
      <c r="P20" s="22">
        <f t="shared" si="10"/>
        <v>11092265481.299999</v>
      </c>
      <c r="Q20" s="22">
        <f t="shared" si="10"/>
        <v>2262734518.6999998</v>
      </c>
      <c r="R20" s="22">
        <f t="shared" si="10"/>
        <v>7173389988.5799999</v>
      </c>
      <c r="S20" s="22">
        <f t="shared" si="10"/>
        <v>3782681650.5900002</v>
      </c>
      <c r="T20" s="22">
        <f t="shared" si="10"/>
        <v>3782681650.5900002</v>
      </c>
      <c r="U20" s="24">
        <f t="shared" si="3"/>
        <v>6181610011.4200001</v>
      </c>
      <c r="V20" s="25">
        <f t="shared" si="4"/>
        <v>0.5371314106012729</v>
      </c>
      <c r="W20" s="25">
        <f t="shared" si="5"/>
        <v>0.28324085740097343</v>
      </c>
      <c r="X20" s="25">
        <f t="shared" si="6"/>
        <v>0.28324085740097343</v>
      </c>
      <c r="Y20" s="7"/>
      <c r="Z20" s="10"/>
      <c r="AA20" s="9"/>
      <c r="AB20" s="9"/>
    </row>
    <row r="21" spans="1:28" ht="46.5" thickTop="1" thickBot="1" x14ac:dyDescent="0.3">
      <c r="A21" s="26" t="s">
        <v>35</v>
      </c>
      <c r="B21" s="26" t="s">
        <v>36</v>
      </c>
      <c r="C21" s="26" t="s">
        <v>37</v>
      </c>
      <c r="D21" s="26" t="s">
        <v>38</v>
      </c>
      <c r="E21" s="26"/>
      <c r="F21" s="26" t="s">
        <v>22</v>
      </c>
      <c r="G21" s="26" t="s">
        <v>39</v>
      </c>
      <c r="H21" s="26" t="s">
        <v>34</v>
      </c>
      <c r="I21" s="27" t="s">
        <v>41</v>
      </c>
      <c r="J21" s="28">
        <v>13355000000</v>
      </c>
      <c r="K21" s="28">
        <v>0</v>
      </c>
      <c r="L21" s="28">
        <v>0</v>
      </c>
      <c r="M21" s="28">
        <v>13355000000</v>
      </c>
      <c r="N21" s="28">
        <v>0</v>
      </c>
      <c r="O21" s="29">
        <f t="shared" si="1"/>
        <v>13355000000</v>
      </c>
      <c r="P21" s="28">
        <v>11092265481.299999</v>
      </c>
      <c r="Q21" s="28">
        <v>2262734518.6999998</v>
      </c>
      <c r="R21" s="28">
        <v>7173389988.5799999</v>
      </c>
      <c r="S21" s="28">
        <v>3782681650.5900002</v>
      </c>
      <c r="T21" s="28">
        <v>3782681650.5900002</v>
      </c>
      <c r="U21" s="30">
        <f t="shared" si="3"/>
        <v>6181610011.4200001</v>
      </c>
      <c r="V21" s="31">
        <f t="shared" si="4"/>
        <v>0.5371314106012729</v>
      </c>
      <c r="W21" s="31">
        <f t="shared" si="5"/>
        <v>0.28324085740097343</v>
      </c>
      <c r="X21" s="31">
        <f t="shared" si="6"/>
        <v>0.28324085740097343</v>
      </c>
      <c r="Y21" s="7"/>
      <c r="Z21" s="10"/>
      <c r="AA21" s="9"/>
      <c r="AB21" s="9"/>
    </row>
    <row r="22" spans="1:28" ht="30.75" customHeight="1" thickTop="1" thickBot="1" x14ac:dyDescent="0.3">
      <c r="A22" s="32"/>
      <c r="B22" s="32"/>
      <c r="C22" s="32"/>
      <c r="D22" s="32"/>
      <c r="E22" s="32"/>
      <c r="F22" s="32"/>
      <c r="G22" s="32"/>
      <c r="H22" s="32"/>
      <c r="I22" s="33" t="s">
        <v>48</v>
      </c>
      <c r="J22" s="34">
        <f>+J8+J20</f>
        <v>30732834000</v>
      </c>
      <c r="K22" s="34">
        <f t="shared" ref="K22:T22" si="11">+K8+K20</f>
        <v>0</v>
      </c>
      <c r="L22" s="34">
        <f t="shared" si="11"/>
        <v>0</v>
      </c>
      <c r="M22" s="34">
        <f t="shared" si="11"/>
        <v>30732834000</v>
      </c>
      <c r="N22" s="34">
        <f t="shared" si="11"/>
        <v>1187338000</v>
      </c>
      <c r="O22" s="35">
        <f t="shared" si="1"/>
        <v>29545496000</v>
      </c>
      <c r="P22" s="34">
        <f t="shared" si="11"/>
        <v>27128454301.150002</v>
      </c>
      <c r="Q22" s="34">
        <f t="shared" si="11"/>
        <v>2417041698.8499999</v>
      </c>
      <c r="R22" s="34">
        <f t="shared" si="11"/>
        <v>15208804134.17</v>
      </c>
      <c r="S22" s="34">
        <f t="shared" si="11"/>
        <v>11165065056.209999</v>
      </c>
      <c r="T22" s="34">
        <f t="shared" si="11"/>
        <v>10825726797.209999</v>
      </c>
      <c r="U22" s="36">
        <f t="shared" si="3"/>
        <v>14336691865.83</v>
      </c>
      <c r="V22" s="37">
        <f t="shared" si="4"/>
        <v>0.51475880229494198</v>
      </c>
      <c r="W22" s="37">
        <f t="shared" si="5"/>
        <v>0.37789397938047814</v>
      </c>
      <c r="X22" s="37">
        <f t="shared" si="6"/>
        <v>0.3664087005752078</v>
      </c>
      <c r="Y22" s="7"/>
      <c r="AB22" s="9"/>
    </row>
    <row r="23" spans="1:28" ht="15.75" thickTop="1" x14ac:dyDescent="0.25">
      <c r="A23" s="11" t="s">
        <v>58</v>
      </c>
      <c r="B23" s="11"/>
      <c r="C23" s="11"/>
      <c r="D23" s="11"/>
      <c r="E23" s="11"/>
      <c r="F23" s="11"/>
      <c r="G23" s="11"/>
      <c r="H23" s="11"/>
      <c r="I23" s="11"/>
      <c r="J23" s="11"/>
      <c r="K23" s="9"/>
      <c r="L23" s="11"/>
      <c r="M23" s="11"/>
      <c r="N23" s="9"/>
      <c r="O23" s="9"/>
      <c r="P23" s="9"/>
      <c r="Q23" s="12"/>
      <c r="AB23" s="9"/>
    </row>
    <row r="24" spans="1:28" x14ac:dyDescent="0.25">
      <c r="A24" s="11" t="s">
        <v>59</v>
      </c>
      <c r="B24" s="11"/>
      <c r="C24" s="11"/>
      <c r="D24" s="11"/>
      <c r="E24" s="11"/>
      <c r="F24" s="11"/>
      <c r="G24" s="11"/>
      <c r="H24" s="11"/>
      <c r="I24" s="11"/>
      <c r="J24" s="11"/>
      <c r="K24" s="9"/>
      <c r="L24" s="11"/>
      <c r="M24" s="11"/>
      <c r="N24" s="9"/>
      <c r="O24" s="9"/>
      <c r="P24" s="9"/>
      <c r="Q24" s="12"/>
      <c r="R24" s="2"/>
      <c r="S24" s="2"/>
      <c r="T24" s="2"/>
      <c r="U24" s="4"/>
      <c r="V24" s="8"/>
      <c r="W24" s="8"/>
      <c r="X24" s="8"/>
      <c r="Y24" s="7"/>
      <c r="AB24" s="9"/>
    </row>
    <row r="25" spans="1:28" x14ac:dyDescent="0.25">
      <c r="A25" s="11" t="s">
        <v>60</v>
      </c>
      <c r="B25" s="11"/>
      <c r="C25" s="11"/>
      <c r="D25" s="11"/>
      <c r="E25" s="11"/>
      <c r="F25" s="11"/>
      <c r="G25" s="11"/>
      <c r="H25" s="11"/>
      <c r="I25" s="11"/>
      <c r="J25" s="11"/>
      <c r="K25" s="9"/>
      <c r="L25" s="11"/>
      <c r="M25" s="11"/>
      <c r="N25" s="9"/>
      <c r="O25" s="9"/>
      <c r="P25" s="9"/>
      <c r="Q25" s="12"/>
      <c r="R25" s="2"/>
      <c r="S25" s="2"/>
      <c r="T25" s="2"/>
      <c r="U25" s="4"/>
      <c r="V25" s="4"/>
      <c r="W25" s="4"/>
      <c r="X25" s="4"/>
      <c r="Y25" s="2"/>
      <c r="AB25" s="9"/>
    </row>
    <row r="26" spans="1:28" x14ac:dyDescent="0.25">
      <c r="U26" s="5"/>
      <c r="V26" s="5"/>
      <c r="W26" s="5"/>
      <c r="X26" s="5"/>
      <c r="AB26" s="9"/>
    </row>
    <row r="27" spans="1:28" x14ac:dyDescent="0.25">
      <c r="U27" s="5"/>
      <c r="V27" s="5"/>
      <c r="W27" s="5"/>
      <c r="X27" s="5"/>
      <c r="AB27" s="9"/>
    </row>
    <row r="28" spans="1:28" x14ac:dyDescent="0.25">
      <c r="AB28" s="9"/>
    </row>
    <row r="29" spans="1:28" x14ac:dyDescent="0.25">
      <c r="AB29" s="9"/>
    </row>
    <row r="30" spans="1:28" x14ac:dyDescent="0.25">
      <c r="AB30" s="9"/>
    </row>
    <row r="31" spans="1:28" ht="27.6" customHeight="1" x14ac:dyDescent="0.25">
      <c r="AB31" s="9"/>
    </row>
    <row r="32" spans="1:28" x14ac:dyDescent="0.25">
      <c r="AB32" s="9"/>
    </row>
    <row r="33" spans="28:28" x14ac:dyDescent="0.25">
      <c r="AB33" s="9"/>
    </row>
    <row r="34" spans="28:28" x14ac:dyDescent="0.25">
      <c r="AB34" s="9"/>
    </row>
    <row r="35" spans="28:28" x14ac:dyDescent="0.25">
      <c r="AB35" s="9"/>
    </row>
    <row r="36" spans="28:28" x14ac:dyDescent="0.25">
      <c r="AB36" s="9"/>
    </row>
    <row r="37" spans="28:28" x14ac:dyDescent="0.25">
      <c r="AB37" s="9"/>
    </row>
    <row r="38" spans="28:28" x14ac:dyDescent="0.25">
      <c r="AB38" s="9"/>
    </row>
    <row r="39" spans="28:28" x14ac:dyDescent="0.25">
      <c r="AB39" s="9"/>
    </row>
    <row r="40" spans="28:28" x14ac:dyDescent="0.25">
      <c r="AB40" s="9"/>
    </row>
    <row r="41" spans="28:28" x14ac:dyDescent="0.25">
      <c r="AB41" s="9"/>
    </row>
    <row r="42" spans="28:28" x14ac:dyDescent="0.25">
      <c r="AB42" s="9"/>
    </row>
    <row r="43" spans="28:28" x14ac:dyDescent="0.25">
      <c r="AB43" s="9"/>
    </row>
    <row r="44" spans="28:28" x14ac:dyDescent="0.25">
      <c r="AB44" s="9"/>
    </row>
    <row r="45" spans="28:28" x14ac:dyDescent="0.25">
      <c r="AB45" s="9"/>
    </row>
    <row r="46" spans="28:28" x14ac:dyDescent="0.25">
      <c r="AB46" s="9"/>
    </row>
    <row r="47" spans="28:28" x14ac:dyDescent="0.25">
      <c r="AB47" s="9"/>
    </row>
    <row r="48" spans="28:28" x14ac:dyDescent="0.25">
      <c r="AB48" s="9"/>
    </row>
    <row r="49" spans="28:28" x14ac:dyDescent="0.25">
      <c r="AB49" s="9"/>
    </row>
    <row r="50" spans="28:28" x14ac:dyDescent="0.25">
      <c r="AB50" s="9"/>
    </row>
    <row r="51" spans="28:28" x14ac:dyDescent="0.25">
      <c r="AB51" s="9"/>
    </row>
    <row r="52" spans="28:28" ht="33.950000000000003" customHeight="1" x14ac:dyDescent="0.25">
      <c r="AB52" s="9"/>
    </row>
    <row r="53" spans="28:28" x14ac:dyDescent="0.25">
      <c r="AB53" s="9"/>
    </row>
    <row r="54" spans="28:28" ht="35.1" customHeight="1" x14ac:dyDescent="0.25">
      <c r="AB54" s="9"/>
    </row>
    <row r="55" spans="28:28" ht="35.1" customHeight="1" x14ac:dyDescent="0.25">
      <c r="AB55" s="9"/>
    </row>
    <row r="56" spans="28:28" ht="35.1" customHeight="1" x14ac:dyDescent="0.25">
      <c r="AB56" s="9"/>
    </row>
    <row r="57" spans="28:28" ht="35.1" customHeight="1" x14ac:dyDescent="0.25">
      <c r="AB57" s="9"/>
    </row>
    <row r="58" spans="28:28" ht="35.1" customHeight="1" x14ac:dyDescent="0.25">
      <c r="AB58" s="9"/>
    </row>
    <row r="59" spans="28:28" ht="35.1" customHeight="1" x14ac:dyDescent="0.25">
      <c r="AB59" s="9"/>
    </row>
    <row r="60" spans="28:28" ht="35.1" customHeight="1" x14ac:dyDescent="0.25">
      <c r="AB60" s="9"/>
    </row>
    <row r="61" spans="28:28" ht="35.1" customHeight="1" x14ac:dyDescent="0.25">
      <c r="AB61" s="9"/>
    </row>
    <row r="62" spans="28:28" ht="35.1" customHeight="1" x14ac:dyDescent="0.25">
      <c r="AB62" s="9"/>
    </row>
    <row r="63" spans="28:28" ht="35.1" customHeight="1" x14ac:dyDescent="0.25">
      <c r="AB63" s="9"/>
    </row>
    <row r="64" spans="28:28" ht="35.1" customHeight="1" x14ac:dyDescent="0.25">
      <c r="AB64" s="9"/>
    </row>
    <row r="65" spans="28:28" ht="35.1" customHeight="1" x14ac:dyDescent="0.25">
      <c r="AB65" s="9"/>
    </row>
    <row r="66" spans="28:28" ht="35.1" customHeight="1" x14ac:dyDescent="0.25">
      <c r="AB66" s="9"/>
    </row>
    <row r="67" spans="28:28" ht="59.1" customHeight="1" x14ac:dyDescent="0.25">
      <c r="AB67" s="9"/>
    </row>
    <row r="68" spans="28:28" ht="35.1" customHeight="1" x14ac:dyDescent="0.25">
      <c r="AB68" s="9"/>
    </row>
  </sheetData>
  <mergeCells count="4">
    <mergeCell ref="A3:X3"/>
    <mergeCell ref="A4:X4"/>
    <mergeCell ref="A5:X5"/>
    <mergeCell ref="T6:X6"/>
  </mergeCells>
  <pageMargins left="0.19685039370078741" right="0.19685039370078741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2023-07-12T15:05:30Z</cp:lastPrinted>
  <dcterms:created xsi:type="dcterms:W3CDTF">2023-07-03T18:50:40Z</dcterms:created>
  <dcterms:modified xsi:type="dcterms:W3CDTF">2023-07-12T15:07:11Z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