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240" yWindow="120" windowWidth="18060" windowHeight="7050"/>
  </bookViews>
  <sheets>
    <sheet name="DIRECCION DE COMERCIO EXTERIOR " sheetId="1" r:id="rId1"/>
  </sheets>
  <definedNames>
    <definedName name="_xlnm.Print_Titles" localSheetId="0">'DIRECCION DE COMERCIO EXTERIOR '!$6:$6</definedName>
  </definedNames>
  <calcPr calcId="152511"/>
</workbook>
</file>

<file path=xl/calcChain.xml><?xml version="1.0" encoding="utf-8"?>
<calcChain xmlns="http://schemas.openxmlformats.org/spreadsheetml/2006/main">
  <c r="O21" i="1" l="1"/>
  <c r="X21" i="1" s="1"/>
  <c r="O19" i="1"/>
  <c r="X19" i="1" s="1"/>
  <c r="O17" i="1"/>
  <c r="X17" i="1" s="1"/>
  <c r="O15" i="1"/>
  <c r="X15" i="1" s="1"/>
  <c r="O13" i="1"/>
  <c r="U13" i="1" s="1"/>
  <c r="O12" i="1"/>
  <c r="U12" i="1" s="1"/>
  <c r="O11" i="1"/>
  <c r="U11" i="1" s="1"/>
  <c r="O10" i="1"/>
  <c r="U10" i="1" s="1"/>
  <c r="T20" i="1"/>
  <c r="S20" i="1"/>
  <c r="R20" i="1"/>
  <c r="Q20" i="1"/>
  <c r="P20" i="1"/>
  <c r="N20" i="1"/>
  <c r="M20" i="1"/>
  <c r="L20" i="1"/>
  <c r="K20" i="1"/>
  <c r="J20" i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9" i="1"/>
  <c r="S9" i="1"/>
  <c r="R9" i="1"/>
  <c r="Q9" i="1"/>
  <c r="P9" i="1"/>
  <c r="N9" i="1"/>
  <c r="M9" i="1"/>
  <c r="L9" i="1"/>
  <c r="K9" i="1"/>
  <c r="J9" i="1"/>
  <c r="O18" i="1" l="1"/>
  <c r="U18" i="1" s="1"/>
  <c r="V11" i="1"/>
  <c r="O9" i="1"/>
  <c r="U9" i="1" s="1"/>
  <c r="O16" i="1"/>
  <c r="V16" i="1" s="1"/>
  <c r="O20" i="1"/>
  <c r="V20" i="1" s="1"/>
  <c r="U17" i="1"/>
  <c r="W20" i="1"/>
  <c r="W11" i="1"/>
  <c r="U19" i="1"/>
  <c r="O14" i="1"/>
  <c r="U14" i="1" s="1"/>
  <c r="V10" i="1"/>
  <c r="U15" i="1"/>
  <c r="V19" i="1"/>
  <c r="W10" i="1"/>
  <c r="V15" i="1"/>
  <c r="U21" i="1"/>
  <c r="V18" i="1"/>
  <c r="W18" i="1"/>
  <c r="W12" i="1"/>
  <c r="V17" i="1"/>
  <c r="M8" i="1"/>
  <c r="R8" i="1"/>
  <c r="X10" i="1"/>
  <c r="X11" i="1"/>
  <c r="X12" i="1"/>
  <c r="W15" i="1"/>
  <c r="W17" i="1"/>
  <c r="W19" i="1"/>
  <c r="W21" i="1"/>
  <c r="V12" i="1"/>
  <c r="V21" i="1"/>
  <c r="K8" i="1"/>
  <c r="K22" i="1" s="1"/>
  <c r="P8" i="1"/>
  <c r="P22" i="1" s="1"/>
  <c r="T8" i="1"/>
  <c r="L8" i="1"/>
  <c r="L22" i="1" s="1"/>
  <c r="Q8" i="1"/>
  <c r="Q22" i="1" s="1"/>
  <c r="J8" i="1"/>
  <c r="J22" i="1" s="1"/>
  <c r="N8" i="1"/>
  <c r="N22" i="1" s="1"/>
  <c r="S8" i="1"/>
  <c r="X9" i="1" l="1"/>
  <c r="W16" i="1"/>
  <c r="V14" i="1"/>
  <c r="X16" i="1"/>
  <c r="U16" i="1"/>
  <c r="W9" i="1"/>
  <c r="X18" i="1"/>
  <c r="V9" i="1"/>
  <c r="U20" i="1"/>
  <c r="W14" i="1"/>
  <c r="X20" i="1"/>
  <c r="X14" i="1"/>
  <c r="S22" i="1"/>
  <c r="M22" i="1"/>
  <c r="O22" i="1" s="1"/>
  <c r="O8" i="1"/>
  <c r="U8" i="1" s="1"/>
  <c r="T22" i="1"/>
  <c r="R22" i="1"/>
  <c r="U22" i="1" l="1"/>
  <c r="V8" i="1"/>
  <c r="W8" i="1"/>
  <c r="V22" i="1"/>
  <c r="X8" i="1"/>
  <c r="X22" i="1"/>
  <c r="W22" i="1"/>
</calcChain>
</file>

<file path=xl/sharedStrings.xml><?xml version="1.0" encoding="utf-8"?>
<sst xmlns="http://schemas.openxmlformats.org/spreadsheetml/2006/main" count="129" uniqueCount="61">
  <si>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</si>
  <si>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</si>
  <si>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</si>
  <si>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</si>
  <si>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</si>
  <si>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</si>
  <si>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</si>
  <si>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</si>
  <si>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</si>
  <si>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</si>
  <si>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</si>
  <si>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</si>
  <si>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</si>
  <si>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</si>
  <si>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</si>
  <si>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</si>
  <si>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</si>
  <si>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</si>
  <si>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</si>
  <si>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</si>
  <si>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</si>
  <si>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</si>
  <si>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</si>
  <si>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</si>
  <si>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</si>
  <si>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</si>
  <si>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</si>
  <si>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</si>
  <si>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</si>
  <si>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</si>
  <si>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</si>
  <si>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</si>
  <si>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</si>
  <si>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</si>
  <si>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</si>
  <si>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</si>
  <si>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</si>
  <si>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</si>
  <si>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</si>
  <si>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</si>
  <si>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</si>
  <si>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</si>
  <si>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ADQUISICION DE BIENES Y SERVICIOS </t>
  </si>
  <si>
    <t>TRANSFERENCIAS CORRIENTES</t>
  </si>
  <si>
    <t xml:space="preserve">GASTOS DE INVERSION </t>
  </si>
  <si>
    <t xml:space="preserve">GASTOS DE PERSONAL </t>
  </si>
  <si>
    <t xml:space="preserve">GASTOS DE FUNCIONAMIENTO </t>
  </si>
  <si>
    <t>GASTOS POR TRIBUTOS, MULTAS, SANCIONES E INTERES DE MORA</t>
  </si>
  <si>
    <t>TOTAL PRESUPUESTO A+C</t>
  </si>
  <si>
    <t>APROPIACION SIN  COMPROMETER</t>
  </si>
  <si>
    <t>APR. VIGENTE DESPUES DE BLOQUEOS</t>
  </si>
  <si>
    <t>MINISTERIO DE COMERCIO INDUSTRIA Y TURISMO</t>
  </si>
  <si>
    <t xml:space="preserve">INFORME DE EJECUCIÓN PRESUPUESTAL ACUMULADA CON CORTE AL 31 DE JULIO DE 2023 </t>
  </si>
  <si>
    <t xml:space="preserve">FECHA DE GENERACIÓN : AGOSTO 01 DE 2023 </t>
  </si>
  <si>
    <t>COMP / APR</t>
  </si>
  <si>
    <t>OBLIG/ APR</t>
  </si>
  <si>
    <t>PAGO/ APR</t>
  </si>
  <si>
    <t>UNIDAD EJECUTORA 3501-02 DIRECCIÓN GENERAL DE COMERCIO EXTERIOR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</si>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</sst>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11"/>
      <name val="Verdana"/>
      <family val="2"/>
    </font>
    <font>
      <b/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164" fontId="6" fillId="0" borderId="1" xfId="0" applyNumberFormat="1" applyFont="1" applyFill="1" applyBorder="1" applyAlignment="1">
      <alignment vertical="center" wrapText="1" readingOrder="1"/>
    </xf>
    <xf numFmtId="7" fontId="6" fillId="0" borderId="1" xfId="0" applyNumberFormat="1" applyFont="1" applyFill="1" applyBorder="1" applyAlignment="1">
      <alignment vertical="center" wrapText="1" readingOrder="1"/>
    </xf>
    <xf numFmtId="7" fontId="4" fillId="0" borderId="1" xfId="0" applyNumberFormat="1" applyFont="1" applyFill="1" applyBorder="1" applyAlignment="1">
      <alignment vertical="center" wrapText="1"/>
    </xf>
    <xf numFmtId="10" fontId="4" fillId="0" borderId="1" xfId="0" applyNumberFormat="1" applyFont="1" applyFill="1" applyBorder="1" applyAlignment="1">
      <alignment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164" fontId="9" fillId="3" borderId="1" xfId="0" applyNumberFormat="1" applyFont="1" applyFill="1" applyBorder="1" applyAlignment="1">
      <alignment vertical="center" wrapText="1" readingOrder="1"/>
    </xf>
    <xf numFmtId="7" fontId="9" fillId="3" borderId="1" xfId="0" applyNumberFormat="1" applyFont="1" applyFill="1" applyBorder="1" applyAlignment="1">
      <alignment vertical="center" wrapText="1" readingOrder="1"/>
    </xf>
    <xf numFmtId="7" fontId="8" fillId="3" borderId="1" xfId="0" applyNumberFormat="1" applyFont="1" applyFill="1" applyBorder="1" applyAlignment="1">
      <alignment vertical="center" wrapText="1"/>
    </xf>
    <xf numFmtId="10" fontId="8" fillId="3" borderId="1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257176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8600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876300</xdr:colOff>
      <xdr:row>0</xdr:row>
      <xdr:rowOff>0</xdr:rowOff>
    </xdr:from>
    <xdr:to>
      <xdr:col>23</xdr:col>
      <xdr:colOff>542925</xdr:colOff>
      <xdr:row>3</xdr:row>
      <xdr:rowOff>0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26375" y="0"/>
          <a:ext cx="2247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1"/>
  <sheetViews>
    <sheetView showGridLines="0" tabSelected="1" topLeftCell="A5" workbookViewId="0">
      <selection activeCell="U6" sqref="U6"/>
    </sheetView>
  </sheetViews>
  <sheetFormatPr baseColWidth="10" defaultRowHeight="15" x14ac:dyDescent="0.25"/>
  <cols>
    <col min="1" max="1" width="4.7109375" customWidth="1"/>
    <col min="2" max="2" width="4.28515625" customWidth="1"/>
    <col min="3" max="3" width="4.5703125" customWidth="1"/>
    <col min="4" max="4" width="5.140625" customWidth="1"/>
    <col min="5" max="5" width="5.42578125" customWidth="1"/>
    <col min="6" max="6" width="6.28515625" customWidth="1"/>
    <col min="7" max="7" width="4" customWidth="1"/>
    <col min="8" max="8" width="3.85546875" customWidth="1"/>
    <col min="9" max="9" width="24.140625" customWidth="1"/>
    <col min="10" max="10" width="15.42578125" customWidth="1"/>
    <col min="11" max="11" width="12.28515625" customWidth="1"/>
    <col min="12" max="12" width="10.5703125" customWidth="1"/>
    <col min="13" max="13" width="17.7109375" customWidth="1"/>
    <col min="14" max="14" width="15" customWidth="1"/>
    <col min="15" max="15" width="16.140625" customWidth="1"/>
    <col min="16" max="16" width="17" customWidth="1"/>
    <col min="17" max="17" width="15.7109375" customWidth="1"/>
    <col min="18" max="18" width="16.42578125" customWidth="1"/>
    <col min="19" max="20" width="15.5703125" customWidth="1"/>
    <col min="21" max="21" width="14.85546875" customWidth="1"/>
    <col min="22" max="22" width="7.7109375" customWidth="1"/>
    <col min="23" max="23" width="7.5703125" customWidth="1"/>
    <col min="24" max="24" width="8" customWidth="1"/>
  </cols>
  <sheetData>
    <row r="3" spans="1:26" x14ac:dyDescent="0.25">
      <c r="A3" s="25" t="s">
        <v>51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6" x14ac:dyDescent="0.25">
      <c r="A4" s="25" t="s">
        <v>52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"/>
      <c r="Z4" s="2"/>
    </row>
    <row r="5" spans="1:26" x14ac:dyDescent="0.25">
      <c r="A5" s="25" t="s">
        <v>57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"/>
      <c r="Z5" s="2"/>
    </row>
    <row r="6" spans="1:26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28" t="s">
        <v>53</v>
      </c>
      <c r="V6" s="7"/>
      <c r="W6" s="7"/>
      <c r="X6" s="7"/>
      <c r="Y6" s="2"/>
      <c r="Z6" s="2"/>
    </row>
    <row r="7" spans="1:26" ht="36" customHeight="1" thickTop="1" thickBot="1" x14ac:dyDescent="0.3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  <c r="O7" s="8" t="s">
        <v>50</v>
      </c>
      <c r="P7" s="8" t="s">
        <v>15</v>
      </c>
      <c r="Q7" s="8" t="s">
        <v>16</v>
      </c>
      <c r="R7" s="8" t="s">
        <v>17</v>
      </c>
      <c r="S7" s="8" t="s">
        <v>18</v>
      </c>
      <c r="T7" s="8" t="s">
        <v>19</v>
      </c>
      <c r="U7" s="9" t="s">
        <v>49</v>
      </c>
      <c r="V7" s="9" t="s">
        <v>54</v>
      </c>
      <c r="W7" s="9" t="s">
        <v>55</v>
      </c>
      <c r="X7" s="9" t="s">
        <v>56</v>
      </c>
      <c r="Y7" s="2"/>
      <c r="Z7" s="2"/>
    </row>
    <row r="8" spans="1:26" ht="35.1" customHeight="1" thickTop="1" thickBot="1" x14ac:dyDescent="0.3">
      <c r="A8" s="18" t="s">
        <v>20</v>
      </c>
      <c r="B8" s="18"/>
      <c r="C8" s="18"/>
      <c r="D8" s="18"/>
      <c r="E8" s="18"/>
      <c r="F8" s="18"/>
      <c r="G8" s="18"/>
      <c r="H8" s="18"/>
      <c r="I8" s="19" t="s">
        <v>46</v>
      </c>
      <c r="J8" s="20">
        <f>+J9+J14+J16+J18</f>
        <v>17377834000</v>
      </c>
      <c r="K8" s="20">
        <f t="shared" ref="K8:T8" si="0">+K9+K14+K16+K18</f>
        <v>0</v>
      </c>
      <c r="L8" s="20">
        <f t="shared" si="0"/>
        <v>0</v>
      </c>
      <c r="M8" s="21">
        <f t="shared" si="0"/>
        <v>17377834000</v>
      </c>
      <c r="N8" s="21">
        <f t="shared" si="0"/>
        <v>1187338000</v>
      </c>
      <c r="O8" s="22">
        <f t="shared" ref="O8:O22" si="1">+M8-N8</f>
        <v>16190496000</v>
      </c>
      <c r="P8" s="21">
        <f t="shared" si="0"/>
        <v>16038827094.48</v>
      </c>
      <c r="Q8" s="21">
        <f t="shared" si="0"/>
        <v>151668905.52000001</v>
      </c>
      <c r="R8" s="21">
        <f t="shared" si="0"/>
        <v>9174699637.7999992</v>
      </c>
      <c r="S8" s="21">
        <f t="shared" si="0"/>
        <v>8571418742.5699997</v>
      </c>
      <c r="T8" s="21">
        <f t="shared" si="0"/>
        <v>8571418742.5699997</v>
      </c>
      <c r="U8" s="23">
        <f>+O8-R8</f>
        <v>7015796362.2000008</v>
      </c>
      <c r="V8" s="24">
        <f>+R8/O8</f>
        <v>0.56667193134787219</v>
      </c>
      <c r="W8" s="24">
        <f>+S8/O8</f>
        <v>0.52941050987999383</v>
      </c>
      <c r="X8" s="24">
        <f>+T8/O8</f>
        <v>0.52941050987999383</v>
      </c>
      <c r="Y8" s="2"/>
      <c r="Z8" s="2"/>
    </row>
    <row r="9" spans="1:26" ht="35.1" customHeight="1" thickTop="1" thickBot="1" x14ac:dyDescent="0.3">
      <c r="A9" s="18" t="s">
        <v>20</v>
      </c>
      <c r="B9" s="18" t="s">
        <v>21</v>
      </c>
      <c r="C9" s="18"/>
      <c r="D9" s="18"/>
      <c r="E9" s="18"/>
      <c r="F9" s="18"/>
      <c r="G9" s="18"/>
      <c r="H9" s="18"/>
      <c r="I9" s="19" t="s">
        <v>45</v>
      </c>
      <c r="J9" s="20">
        <f>SUM(J10:J13)</f>
        <v>15284155000</v>
      </c>
      <c r="K9" s="20">
        <f t="shared" ref="K9:T9" si="2">SUM(K10:K13)</f>
        <v>0</v>
      </c>
      <c r="L9" s="20">
        <f t="shared" si="2"/>
        <v>0</v>
      </c>
      <c r="M9" s="21">
        <f t="shared" si="2"/>
        <v>15284155000</v>
      </c>
      <c r="N9" s="21">
        <f t="shared" si="2"/>
        <v>1187338000</v>
      </c>
      <c r="O9" s="22">
        <f t="shared" si="1"/>
        <v>14096817000</v>
      </c>
      <c r="P9" s="21">
        <f t="shared" si="2"/>
        <v>14096817000</v>
      </c>
      <c r="Q9" s="21">
        <f t="shared" si="2"/>
        <v>0</v>
      </c>
      <c r="R9" s="21">
        <f t="shared" si="2"/>
        <v>7696755648</v>
      </c>
      <c r="S9" s="21">
        <f t="shared" si="2"/>
        <v>7696755648</v>
      </c>
      <c r="T9" s="21">
        <f t="shared" si="2"/>
        <v>7696755648</v>
      </c>
      <c r="U9" s="23">
        <f t="shared" ref="U9:U22" si="3">+O9-R9</f>
        <v>6400061352</v>
      </c>
      <c r="V9" s="24">
        <f t="shared" ref="V9:V22" si="4">+R9/O9</f>
        <v>0.54599244978494077</v>
      </c>
      <c r="W9" s="24">
        <f t="shared" ref="W9:W22" si="5">+S9/O9</f>
        <v>0.54599244978494077</v>
      </c>
      <c r="X9" s="24">
        <f t="shared" ref="X9:X22" si="6">+T9/O9</f>
        <v>0.54599244978494077</v>
      </c>
      <c r="Y9" s="2"/>
      <c r="Z9" s="2"/>
    </row>
    <row r="10" spans="1:26" ht="35.1" customHeight="1" thickTop="1" thickBot="1" x14ac:dyDescent="0.3">
      <c r="A10" s="10" t="s">
        <v>20</v>
      </c>
      <c r="B10" s="10" t="s">
        <v>21</v>
      </c>
      <c r="C10" s="10" t="s">
        <v>21</v>
      </c>
      <c r="D10" s="10" t="s">
        <v>21</v>
      </c>
      <c r="E10" s="10"/>
      <c r="F10" s="10" t="s">
        <v>22</v>
      </c>
      <c r="G10" s="10" t="s">
        <v>39</v>
      </c>
      <c r="H10" s="10" t="s">
        <v>34</v>
      </c>
      <c r="I10" s="11" t="s">
        <v>23</v>
      </c>
      <c r="J10" s="12">
        <v>9430223000</v>
      </c>
      <c r="K10" s="12">
        <v>0</v>
      </c>
      <c r="L10" s="12">
        <v>0</v>
      </c>
      <c r="M10" s="14">
        <v>9430223000</v>
      </c>
      <c r="N10" s="14">
        <v>0</v>
      </c>
      <c r="O10" s="15">
        <f t="shared" si="1"/>
        <v>9430223000</v>
      </c>
      <c r="P10" s="14">
        <v>9430223000</v>
      </c>
      <c r="Q10" s="14">
        <v>0</v>
      </c>
      <c r="R10" s="14">
        <v>5209335559</v>
      </c>
      <c r="S10" s="14">
        <v>5209335559</v>
      </c>
      <c r="T10" s="14">
        <v>5209335559</v>
      </c>
      <c r="U10" s="16">
        <f t="shared" si="3"/>
        <v>4220887441</v>
      </c>
      <c r="V10" s="17">
        <f t="shared" si="4"/>
        <v>0.55240852300099375</v>
      </c>
      <c r="W10" s="17">
        <f t="shared" si="5"/>
        <v>0.55240852300099375</v>
      </c>
      <c r="X10" s="17">
        <f t="shared" si="6"/>
        <v>0.55240852300099375</v>
      </c>
      <c r="Y10" s="2"/>
      <c r="Z10" s="2"/>
    </row>
    <row r="11" spans="1:26" ht="35.1" customHeight="1" thickTop="1" thickBot="1" x14ac:dyDescent="0.3">
      <c r="A11" s="10" t="s">
        <v>20</v>
      </c>
      <c r="B11" s="10" t="s">
        <v>21</v>
      </c>
      <c r="C11" s="10" t="s">
        <v>21</v>
      </c>
      <c r="D11" s="10" t="s">
        <v>24</v>
      </c>
      <c r="E11" s="10"/>
      <c r="F11" s="10" t="s">
        <v>22</v>
      </c>
      <c r="G11" s="10" t="s">
        <v>39</v>
      </c>
      <c r="H11" s="10" t="s">
        <v>34</v>
      </c>
      <c r="I11" s="11" t="s">
        <v>25</v>
      </c>
      <c r="J11" s="12">
        <v>3432524000</v>
      </c>
      <c r="K11" s="12">
        <v>0</v>
      </c>
      <c r="L11" s="12">
        <v>0</v>
      </c>
      <c r="M11" s="14">
        <v>3432524000</v>
      </c>
      <c r="N11" s="14">
        <v>0</v>
      </c>
      <c r="O11" s="15">
        <f t="shared" si="1"/>
        <v>3432524000</v>
      </c>
      <c r="P11" s="14">
        <v>3432524000</v>
      </c>
      <c r="Q11" s="14">
        <v>0</v>
      </c>
      <c r="R11" s="14">
        <v>1815415966</v>
      </c>
      <c r="S11" s="14">
        <v>1815415966</v>
      </c>
      <c r="T11" s="14">
        <v>1815415966</v>
      </c>
      <c r="U11" s="16">
        <f t="shared" si="3"/>
        <v>1617108034</v>
      </c>
      <c r="V11" s="17">
        <f t="shared" si="4"/>
        <v>0.5288866053085135</v>
      </c>
      <c r="W11" s="17">
        <f t="shared" si="5"/>
        <v>0.5288866053085135</v>
      </c>
      <c r="X11" s="17">
        <f t="shared" si="6"/>
        <v>0.5288866053085135</v>
      </c>
      <c r="Y11" s="2"/>
      <c r="Z11" s="2"/>
    </row>
    <row r="12" spans="1:26" ht="35.1" customHeight="1" thickTop="1" thickBot="1" x14ac:dyDescent="0.3">
      <c r="A12" s="10" t="s">
        <v>20</v>
      </c>
      <c r="B12" s="10" t="s">
        <v>21</v>
      </c>
      <c r="C12" s="10" t="s">
        <v>21</v>
      </c>
      <c r="D12" s="10" t="s">
        <v>26</v>
      </c>
      <c r="E12" s="10"/>
      <c r="F12" s="10" t="s">
        <v>22</v>
      </c>
      <c r="G12" s="10" t="s">
        <v>39</v>
      </c>
      <c r="H12" s="10" t="s">
        <v>34</v>
      </c>
      <c r="I12" s="11" t="s">
        <v>27</v>
      </c>
      <c r="J12" s="12">
        <v>1234070000</v>
      </c>
      <c r="K12" s="12">
        <v>0</v>
      </c>
      <c r="L12" s="12">
        <v>0</v>
      </c>
      <c r="M12" s="14">
        <v>1234070000</v>
      </c>
      <c r="N12" s="14">
        <v>0</v>
      </c>
      <c r="O12" s="15">
        <f t="shared" si="1"/>
        <v>1234070000</v>
      </c>
      <c r="P12" s="14">
        <v>1234070000</v>
      </c>
      <c r="Q12" s="14">
        <v>0</v>
      </c>
      <c r="R12" s="14">
        <v>672004123</v>
      </c>
      <c r="S12" s="14">
        <v>672004123</v>
      </c>
      <c r="T12" s="14">
        <v>672004123</v>
      </c>
      <c r="U12" s="16">
        <f t="shared" si="3"/>
        <v>562065877</v>
      </c>
      <c r="V12" s="17">
        <f t="shared" si="4"/>
        <v>0.54454295380326889</v>
      </c>
      <c r="W12" s="17">
        <f t="shared" si="5"/>
        <v>0.54454295380326889</v>
      </c>
      <c r="X12" s="17">
        <f t="shared" si="6"/>
        <v>0.54454295380326889</v>
      </c>
      <c r="Y12" s="2"/>
      <c r="Z12" s="2"/>
    </row>
    <row r="13" spans="1:26" ht="35.1" customHeight="1" thickTop="1" thickBot="1" x14ac:dyDescent="0.3">
      <c r="A13" s="10" t="s">
        <v>20</v>
      </c>
      <c r="B13" s="10" t="s">
        <v>21</v>
      </c>
      <c r="C13" s="10" t="s">
        <v>21</v>
      </c>
      <c r="D13" s="10" t="s">
        <v>29</v>
      </c>
      <c r="E13" s="10"/>
      <c r="F13" s="10" t="s">
        <v>22</v>
      </c>
      <c r="G13" s="10" t="s">
        <v>39</v>
      </c>
      <c r="H13" s="10" t="s">
        <v>34</v>
      </c>
      <c r="I13" s="11" t="s">
        <v>40</v>
      </c>
      <c r="J13" s="12">
        <v>1187338000</v>
      </c>
      <c r="K13" s="12">
        <v>0</v>
      </c>
      <c r="L13" s="12">
        <v>0</v>
      </c>
      <c r="M13" s="14">
        <v>1187338000</v>
      </c>
      <c r="N13" s="14">
        <v>1187338000</v>
      </c>
      <c r="O13" s="15">
        <f t="shared" si="1"/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6">
        <f t="shared" si="3"/>
        <v>0</v>
      </c>
      <c r="V13" s="17">
        <v>0</v>
      </c>
      <c r="W13" s="17">
        <v>0</v>
      </c>
      <c r="X13" s="17">
        <v>0</v>
      </c>
      <c r="Y13" s="2"/>
      <c r="Z13" s="2"/>
    </row>
    <row r="14" spans="1:26" ht="35.1" customHeight="1" thickTop="1" thickBot="1" x14ac:dyDescent="0.3">
      <c r="A14" s="18" t="s">
        <v>20</v>
      </c>
      <c r="B14" s="18" t="s">
        <v>24</v>
      </c>
      <c r="C14" s="18"/>
      <c r="D14" s="18"/>
      <c r="E14" s="18"/>
      <c r="F14" s="18"/>
      <c r="G14" s="18"/>
      <c r="H14" s="18"/>
      <c r="I14" s="19" t="s">
        <v>42</v>
      </c>
      <c r="J14" s="20">
        <f>+J15</f>
        <v>2024189000</v>
      </c>
      <c r="K14" s="20">
        <f t="shared" ref="K14:T14" si="7">+K15</f>
        <v>0</v>
      </c>
      <c r="L14" s="20">
        <f t="shared" si="7"/>
        <v>0</v>
      </c>
      <c r="M14" s="21">
        <f t="shared" si="7"/>
        <v>2024189000</v>
      </c>
      <c r="N14" s="21">
        <f t="shared" si="7"/>
        <v>0</v>
      </c>
      <c r="O14" s="22">
        <f t="shared" si="1"/>
        <v>2024189000</v>
      </c>
      <c r="P14" s="21">
        <f t="shared" si="7"/>
        <v>1876910094.48</v>
      </c>
      <c r="Q14" s="21">
        <f t="shared" si="7"/>
        <v>147278905.52000001</v>
      </c>
      <c r="R14" s="21">
        <f t="shared" si="7"/>
        <v>1437934050.8</v>
      </c>
      <c r="S14" s="21">
        <f t="shared" si="7"/>
        <v>834653155.57000005</v>
      </c>
      <c r="T14" s="21">
        <f t="shared" si="7"/>
        <v>834653155.57000005</v>
      </c>
      <c r="U14" s="23">
        <f t="shared" si="3"/>
        <v>586254949.20000005</v>
      </c>
      <c r="V14" s="24">
        <f t="shared" si="4"/>
        <v>0.71037539024270957</v>
      </c>
      <c r="W14" s="24">
        <f t="shared" si="5"/>
        <v>0.41233953725170924</v>
      </c>
      <c r="X14" s="24">
        <f t="shared" si="6"/>
        <v>0.41233953725170924</v>
      </c>
      <c r="Y14" s="2"/>
      <c r="Z14" s="2"/>
    </row>
    <row r="15" spans="1:26" ht="35.1" customHeight="1" thickTop="1" thickBot="1" x14ac:dyDescent="0.3">
      <c r="A15" s="10" t="s">
        <v>20</v>
      </c>
      <c r="B15" s="10" t="s">
        <v>24</v>
      </c>
      <c r="C15" s="10"/>
      <c r="D15" s="10"/>
      <c r="E15" s="10"/>
      <c r="F15" s="10" t="s">
        <v>22</v>
      </c>
      <c r="G15" s="10" t="s">
        <v>39</v>
      </c>
      <c r="H15" s="10" t="s">
        <v>34</v>
      </c>
      <c r="I15" s="11" t="s">
        <v>28</v>
      </c>
      <c r="J15" s="12">
        <v>2024189000</v>
      </c>
      <c r="K15" s="12">
        <v>0</v>
      </c>
      <c r="L15" s="12">
        <v>0</v>
      </c>
      <c r="M15" s="14">
        <v>2024189000</v>
      </c>
      <c r="N15" s="14">
        <v>0</v>
      </c>
      <c r="O15" s="15">
        <f t="shared" si="1"/>
        <v>2024189000</v>
      </c>
      <c r="P15" s="14">
        <v>1876910094.48</v>
      </c>
      <c r="Q15" s="14">
        <v>147278905.52000001</v>
      </c>
      <c r="R15" s="14">
        <v>1437934050.8</v>
      </c>
      <c r="S15" s="14">
        <v>834653155.57000005</v>
      </c>
      <c r="T15" s="14">
        <v>834653155.57000005</v>
      </c>
      <c r="U15" s="16">
        <f t="shared" si="3"/>
        <v>586254949.20000005</v>
      </c>
      <c r="V15" s="17">
        <f t="shared" si="4"/>
        <v>0.71037539024270957</v>
      </c>
      <c r="W15" s="17">
        <f t="shared" si="5"/>
        <v>0.41233953725170924</v>
      </c>
      <c r="X15" s="17">
        <f t="shared" si="6"/>
        <v>0.41233953725170924</v>
      </c>
      <c r="Y15" s="2"/>
      <c r="Z15" s="2"/>
    </row>
    <row r="16" spans="1:26" ht="35.1" customHeight="1" thickTop="1" thickBot="1" x14ac:dyDescent="0.3">
      <c r="A16" s="18" t="s">
        <v>20</v>
      </c>
      <c r="B16" s="18" t="s">
        <v>26</v>
      </c>
      <c r="C16" s="18"/>
      <c r="D16" s="18"/>
      <c r="E16" s="18"/>
      <c r="F16" s="18"/>
      <c r="G16" s="18"/>
      <c r="H16" s="18"/>
      <c r="I16" s="19" t="s">
        <v>43</v>
      </c>
      <c r="J16" s="20">
        <f>+J17</f>
        <v>65100000</v>
      </c>
      <c r="K16" s="20">
        <f t="shared" ref="K16:T16" si="8">+K17</f>
        <v>0</v>
      </c>
      <c r="L16" s="20">
        <f t="shared" si="8"/>
        <v>0</v>
      </c>
      <c r="M16" s="21">
        <f t="shared" si="8"/>
        <v>65100000</v>
      </c>
      <c r="N16" s="21">
        <f t="shared" si="8"/>
        <v>0</v>
      </c>
      <c r="O16" s="22">
        <f t="shared" si="1"/>
        <v>65100000</v>
      </c>
      <c r="P16" s="21">
        <f t="shared" si="8"/>
        <v>65100000</v>
      </c>
      <c r="Q16" s="21">
        <f t="shared" si="8"/>
        <v>0</v>
      </c>
      <c r="R16" s="21">
        <f t="shared" si="8"/>
        <v>40009939</v>
      </c>
      <c r="S16" s="21">
        <f t="shared" si="8"/>
        <v>40009939</v>
      </c>
      <c r="T16" s="21">
        <f t="shared" si="8"/>
        <v>40009939</v>
      </c>
      <c r="U16" s="23">
        <f t="shared" si="3"/>
        <v>25090061</v>
      </c>
      <c r="V16" s="24">
        <f t="shared" si="4"/>
        <v>0.61459199692780342</v>
      </c>
      <c r="W16" s="24">
        <f t="shared" si="5"/>
        <v>0.61459199692780342</v>
      </c>
      <c r="X16" s="24">
        <f t="shared" si="6"/>
        <v>0.61459199692780342</v>
      </c>
      <c r="Y16" s="2"/>
      <c r="Z16" s="2"/>
    </row>
    <row r="17" spans="1:26" ht="40.5" customHeight="1" thickTop="1" thickBot="1" x14ac:dyDescent="0.3">
      <c r="A17" s="10" t="s">
        <v>20</v>
      </c>
      <c r="B17" s="10" t="s">
        <v>26</v>
      </c>
      <c r="C17" s="10" t="s">
        <v>29</v>
      </c>
      <c r="D17" s="10" t="s">
        <v>24</v>
      </c>
      <c r="E17" s="10" t="s">
        <v>30</v>
      </c>
      <c r="F17" s="10" t="s">
        <v>22</v>
      </c>
      <c r="G17" s="10" t="s">
        <v>39</v>
      </c>
      <c r="H17" s="10" t="s">
        <v>34</v>
      </c>
      <c r="I17" s="11" t="s">
        <v>31</v>
      </c>
      <c r="J17" s="12">
        <v>65100000</v>
      </c>
      <c r="K17" s="12">
        <v>0</v>
      </c>
      <c r="L17" s="12">
        <v>0</v>
      </c>
      <c r="M17" s="14">
        <v>65100000</v>
      </c>
      <c r="N17" s="14">
        <v>0</v>
      </c>
      <c r="O17" s="15">
        <f t="shared" si="1"/>
        <v>65100000</v>
      </c>
      <c r="P17" s="14">
        <v>65100000</v>
      </c>
      <c r="Q17" s="14">
        <v>0</v>
      </c>
      <c r="R17" s="14">
        <v>40009939</v>
      </c>
      <c r="S17" s="14">
        <v>40009939</v>
      </c>
      <c r="T17" s="14">
        <v>40009939</v>
      </c>
      <c r="U17" s="16">
        <f t="shared" si="3"/>
        <v>25090061</v>
      </c>
      <c r="V17" s="17">
        <f t="shared" si="4"/>
        <v>0.61459199692780342</v>
      </c>
      <c r="W17" s="17">
        <f t="shared" si="5"/>
        <v>0.61459199692780342</v>
      </c>
      <c r="X17" s="17">
        <f t="shared" si="6"/>
        <v>0.61459199692780342</v>
      </c>
      <c r="Y17" s="2"/>
      <c r="Z17" s="2"/>
    </row>
    <row r="18" spans="1:26" ht="35.1" customHeight="1" thickTop="1" thickBot="1" x14ac:dyDescent="0.3">
      <c r="A18" s="18" t="s">
        <v>20</v>
      </c>
      <c r="B18" s="18" t="s">
        <v>32</v>
      </c>
      <c r="C18" s="18"/>
      <c r="D18" s="18"/>
      <c r="E18" s="18"/>
      <c r="F18" s="18"/>
      <c r="G18" s="18"/>
      <c r="H18" s="18"/>
      <c r="I18" s="19" t="s">
        <v>47</v>
      </c>
      <c r="J18" s="20">
        <f>+J19</f>
        <v>4390000</v>
      </c>
      <c r="K18" s="20">
        <f t="shared" ref="K18:T18" si="9">+K19</f>
        <v>0</v>
      </c>
      <c r="L18" s="20">
        <f t="shared" si="9"/>
        <v>0</v>
      </c>
      <c r="M18" s="21">
        <f t="shared" si="9"/>
        <v>4390000</v>
      </c>
      <c r="N18" s="21">
        <f t="shared" si="9"/>
        <v>0</v>
      </c>
      <c r="O18" s="22">
        <f t="shared" si="1"/>
        <v>4390000</v>
      </c>
      <c r="P18" s="21">
        <f t="shared" si="9"/>
        <v>0</v>
      </c>
      <c r="Q18" s="21">
        <f t="shared" si="9"/>
        <v>4390000</v>
      </c>
      <c r="R18" s="21">
        <f t="shared" si="9"/>
        <v>0</v>
      </c>
      <c r="S18" s="21">
        <f t="shared" si="9"/>
        <v>0</v>
      </c>
      <c r="T18" s="21">
        <f t="shared" si="9"/>
        <v>0</v>
      </c>
      <c r="U18" s="23">
        <f t="shared" si="3"/>
        <v>4390000</v>
      </c>
      <c r="V18" s="24">
        <f t="shared" si="4"/>
        <v>0</v>
      </c>
      <c r="W18" s="24">
        <f t="shared" si="5"/>
        <v>0</v>
      </c>
      <c r="X18" s="24">
        <f t="shared" si="6"/>
        <v>0</v>
      </c>
      <c r="Y18" s="2"/>
      <c r="Z18" s="2"/>
    </row>
    <row r="19" spans="1:26" ht="35.1" customHeight="1" thickTop="1" thickBot="1" x14ac:dyDescent="0.3">
      <c r="A19" s="10" t="s">
        <v>20</v>
      </c>
      <c r="B19" s="10" t="s">
        <v>32</v>
      </c>
      <c r="C19" s="10" t="s">
        <v>21</v>
      </c>
      <c r="D19" s="10"/>
      <c r="E19" s="10"/>
      <c r="F19" s="10" t="s">
        <v>22</v>
      </c>
      <c r="G19" s="10" t="s">
        <v>39</v>
      </c>
      <c r="H19" s="10" t="s">
        <v>34</v>
      </c>
      <c r="I19" s="11" t="s">
        <v>33</v>
      </c>
      <c r="J19" s="12">
        <v>4390000</v>
      </c>
      <c r="K19" s="12">
        <v>0</v>
      </c>
      <c r="L19" s="12">
        <v>0</v>
      </c>
      <c r="M19" s="14">
        <v>4390000</v>
      </c>
      <c r="N19" s="14">
        <v>0</v>
      </c>
      <c r="O19" s="15">
        <f t="shared" si="1"/>
        <v>4390000</v>
      </c>
      <c r="P19" s="14">
        <v>0</v>
      </c>
      <c r="Q19" s="14">
        <v>4390000</v>
      </c>
      <c r="R19" s="14">
        <v>0</v>
      </c>
      <c r="S19" s="14">
        <v>0</v>
      </c>
      <c r="T19" s="14">
        <v>0</v>
      </c>
      <c r="U19" s="16">
        <f t="shared" si="3"/>
        <v>4390000</v>
      </c>
      <c r="V19" s="17">
        <f t="shared" si="4"/>
        <v>0</v>
      </c>
      <c r="W19" s="17">
        <f t="shared" si="5"/>
        <v>0</v>
      </c>
      <c r="X19" s="17">
        <f t="shared" si="6"/>
        <v>0</v>
      </c>
      <c r="Y19" s="2"/>
      <c r="Z19" s="2"/>
    </row>
    <row r="20" spans="1:26" ht="35.1" customHeight="1" thickTop="1" thickBot="1" x14ac:dyDescent="0.3">
      <c r="A20" s="18" t="s">
        <v>35</v>
      </c>
      <c r="B20" s="18"/>
      <c r="C20" s="18"/>
      <c r="D20" s="18"/>
      <c r="E20" s="18"/>
      <c r="F20" s="18"/>
      <c r="G20" s="18"/>
      <c r="H20" s="18"/>
      <c r="I20" s="19" t="s">
        <v>44</v>
      </c>
      <c r="J20" s="20">
        <f>+J21</f>
        <v>13355000000</v>
      </c>
      <c r="K20" s="20">
        <f t="shared" ref="K20:T20" si="10">+K21</f>
        <v>0</v>
      </c>
      <c r="L20" s="20">
        <f t="shared" si="10"/>
        <v>0</v>
      </c>
      <c r="M20" s="21">
        <f t="shared" si="10"/>
        <v>13355000000</v>
      </c>
      <c r="N20" s="21">
        <f t="shared" si="10"/>
        <v>0</v>
      </c>
      <c r="O20" s="22">
        <f t="shared" si="1"/>
        <v>13355000000</v>
      </c>
      <c r="P20" s="21">
        <f t="shared" si="10"/>
        <v>11418345560.299999</v>
      </c>
      <c r="Q20" s="21">
        <f t="shared" si="10"/>
        <v>1936654439.7</v>
      </c>
      <c r="R20" s="21">
        <f t="shared" si="10"/>
        <v>9064933618.1399994</v>
      </c>
      <c r="S20" s="21">
        <f t="shared" si="10"/>
        <v>4304307117.5500002</v>
      </c>
      <c r="T20" s="21">
        <f t="shared" si="10"/>
        <v>4304307117.5500002</v>
      </c>
      <c r="U20" s="23">
        <f t="shared" si="3"/>
        <v>4290066381.8600006</v>
      </c>
      <c r="V20" s="24">
        <f t="shared" si="4"/>
        <v>0.67876702494496444</v>
      </c>
      <c r="W20" s="24">
        <f t="shared" si="5"/>
        <v>0.32229929745788094</v>
      </c>
      <c r="X20" s="24">
        <f t="shared" si="6"/>
        <v>0.32229929745788094</v>
      </c>
      <c r="Y20" s="2"/>
      <c r="Z20" s="2"/>
    </row>
    <row r="21" spans="1:26" ht="63" customHeight="1" thickTop="1" thickBot="1" x14ac:dyDescent="0.3">
      <c r="A21" s="10" t="s">
        <v>35</v>
      </c>
      <c r="B21" s="10" t="s">
        <v>36</v>
      </c>
      <c r="C21" s="10" t="s">
        <v>37</v>
      </c>
      <c r="D21" s="10" t="s">
        <v>38</v>
      </c>
      <c r="E21" s="10"/>
      <c r="F21" s="10" t="s">
        <v>22</v>
      </c>
      <c r="G21" s="10" t="s">
        <v>39</v>
      </c>
      <c r="H21" s="10" t="s">
        <v>34</v>
      </c>
      <c r="I21" s="11" t="s">
        <v>41</v>
      </c>
      <c r="J21" s="12">
        <v>13355000000</v>
      </c>
      <c r="K21" s="12">
        <v>0</v>
      </c>
      <c r="L21" s="12">
        <v>0</v>
      </c>
      <c r="M21" s="14">
        <v>13355000000</v>
      </c>
      <c r="N21" s="14">
        <v>0</v>
      </c>
      <c r="O21" s="15">
        <f t="shared" si="1"/>
        <v>13355000000</v>
      </c>
      <c r="P21" s="14">
        <v>11418345560.299999</v>
      </c>
      <c r="Q21" s="14">
        <v>1936654439.7</v>
      </c>
      <c r="R21" s="14">
        <v>9064933618.1399994</v>
      </c>
      <c r="S21" s="14">
        <v>4304307117.5500002</v>
      </c>
      <c r="T21" s="14">
        <v>4304307117.5500002</v>
      </c>
      <c r="U21" s="16">
        <f t="shared" si="3"/>
        <v>4290066381.8600006</v>
      </c>
      <c r="V21" s="17">
        <f t="shared" si="4"/>
        <v>0.67876702494496444</v>
      </c>
      <c r="W21" s="17">
        <f t="shared" si="5"/>
        <v>0.32229929745788094</v>
      </c>
      <c r="X21" s="17">
        <f t="shared" si="6"/>
        <v>0.32229929745788094</v>
      </c>
    </row>
    <row r="22" spans="1:26" ht="35.1" customHeight="1" thickTop="1" thickBot="1" x14ac:dyDescent="0.3">
      <c r="A22" s="10"/>
      <c r="B22" s="10"/>
      <c r="C22" s="10"/>
      <c r="D22" s="10"/>
      <c r="E22" s="10"/>
      <c r="F22" s="10"/>
      <c r="G22" s="10"/>
      <c r="H22" s="10"/>
      <c r="I22" s="11" t="s">
        <v>48</v>
      </c>
      <c r="J22" s="12">
        <f>+J8+J20</f>
        <v>30732834000</v>
      </c>
      <c r="K22" s="12">
        <f t="shared" ref="K22:T22" si="11">+K8+K20</f>
        <v>0</v>
      </c>
      <c r="L22" s="12">
        <f t="shared" si="11"/>
        <v>0</v>
      </c>
      <c r="M22" s="14">
        <f t="shared" si="11"/>
        <v>30732834000</v>
      </c>
      <c r="N22" s="14">
        <f t="shared" si="11"/>
        <v>1187338000</v>
      </c>
      <c r="O22" s="15">
        <f t="shared" si="1"/>
        <v>29545496000</v>
      </c>
      <c r="P22" s="14">
        <f t="shared" si="11"/>
        <v>27457172654.779999</v>
      </c>
      <c r="Q22" s="14">
        <f t="shared" si="11"/>
        <v>2088323345.22</v>
      </c>
      <c r="R22" s="14">
        <f t="shared" si="11"/>
        <v>18239633255.939999</v>
      </c>
      <c r="S22" s="14">
        <f t="shared" si="11"/>
        <v>12875725860.119999</v>
      </c>
      <c r="T22" s="14">
        <f t="shared" si="11"/>
        <v>12875725860.119999</v>
      </c>
      <c r="U22" s="16">
        <f t="shared" si="3"/>
        <v>11305862744.060001</v>
      </c>
      <c r="V22" s="17">
        <f t="shared" si="4"/>
        <v>0.61734056710166585</v>
      </c>
      <c r="W22" s="17">
        <f t="shared" si="5"/>
        <v>0.43579318689115926</v>
      </c>
      <c r="X22" s="17">
        <f t="shared" si="6"/>
        <v>0.43579318689115926</v>
      </c>
      <c r="Y22" s="2"/>
      <c r="Z22" s="2"/>
    </row>
    <row r="23" spans="1:26" ht="15.75" thickTop="1" x14ac:dyDescent="0.25">
      <c r="A23" s="7" t="s">
        <v>58</v>
      </c>
      <c r="B23" s="7"/>
      <c r="C23" s="7"/>
      <c r="D23" s="7"/>
      <c r="E23" s="7"/>
      <c r="F23" s="7"/>
      <c r="G23" s="7"/>
      <c r="H23" s="7"/>
      <c r="I23" s="7"/>
      <c r="J23" s="7"/>
      <c r="K23" s="13"/>
      <c r="L23" s="7"/>
      <c r="M23" s="7"/>
      <c r="Y23" s="2"/>
      <c r="Z23" s="2"/>
    </row>
    <row r="24" spans="1:26" x14ac:dyDescent="0.25">
      <c r="A24" s="7" t="s">
        <v>59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Y24" s="2"/>
      <c r="Z24" s="2"/>
    </row>
    <row r="25" spans="1:26" x14ac:dyDescent="0.25">
      <c r="A25" s="7" t="s">
        <v>60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/>
      <c r="V26" s="3"/>
      <c r="W26" s="3"/>
      <c r="X26" s="3"/>
      <c r="Y26" s="2"/>
      <c r="Z26" s="2"/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/>
      <c r="V27" s="3"/>
      <c r="W27" s="3"/>
      <c r="X27" s="3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/>
      <c r="V28" s="3"/>
      <c r="W28" s="3"/>
      <c r="X28" s="3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/>
      <c r="V29" s="3"/>
      <c r="W29" s="3"/>
      <c r="X29" s="3"/>
      <c r="Y29" s="2"/>
      <c r="Z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/>
      <c r="V30" s="3"/>
      <c r="W30" s="3"/>
      <c r="X30" s="3"/>
      <c r="Y30" s="2"/>
      <c r="Z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/>
      <c r="V31" s="3"/>
      <c r="W31" s="3"/>
      <c r="X31" s="3"/>
      <c r="Y31" s="2"/>
      <c r="Z31" s="2"/>
    </row>
    <row r="32" spans="1:26" ht="28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/>
      <c r="V32" s="3"/>
      <c r="W32" s="3"/>
      <c r="X32" s="3"/>
      <c r="Y32" s="2"/>
      <c r="Z32" s="2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/>
      <c r="V33" s="3"/>
      <c r="W33" s="3"/>
      <c r="X33" s="3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/>
      <c r="V34" s="3"/>
      <c r="W34" s="3"/>
      <c r="X34" s="3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/>
      <c r="V35" s="3"/>
      <c r="W35" s="3"/>
      <c r="X35" s="3"/>
    </row>
    <row r="36" spans="1:26" x14ac:dyDescent="0.25">
      <c r="U36" s="5"/>
      <c r="V36" s="6"/>
      <c r="W36" s="6"/>
      <c r="X36" s="6"/>
    </row>
    <row r="37" spans="1:26" x14ac:dyDescent="0.25">
      <c r="U37" s="5"/>
      <c r="V37" s="6"/>
      <c r="W37" s="6"/>
      <c r="X37" s="6"/>
    </row>
    <row r="38" spans="1:26" x14ac:dyDescent="0.25">
      <c r="U38" s="5"/>
      <c r="V38" s="5"/>
      <c r="W38" s="5"/>
      <c r="X38" s="5"/>
    </row>
    <row r="39" spans="1:26" x14ac:dyDescent="0.25">
      <c r="U39" s="5"/>
      <c r="V39" s="5"/>
      <c r="W39" s="5"/>
      <c r="X39" s="5"/>
    </row>
    <row r="40" spans="1:26" x14ac:dyDescent="0.25">
      <c r="U40" s="5"/>
      <c r="V40" s="5"/>
      <c r="W40" s="5"/>
      <c r="X40" s="5"/>
    </row>
    <row r="41" spans="1:26" x14ac:dyDescent="0.25">
      <c r="U41" s="5"/>
      <c r="V41" s="5"/>
      <c r="W41" s="5"/>
      <c r="X41" s="5"/>
    </row>
    <row r="42" spans="1:26" x14ac:dyDescent="0.25">
      <c r="U42" s="5"/>
      <c r="V42" s="5"/>
      <c r="W42" s="5"/>
      <c r="X42" s="5"/>
    </row>
    <row r="43" spans="1:26" x14ac:dyDescent="0.25">
      <c r="U43" s="5"/>
      <c r="V43" s="5"/>
      <c r="W43" s="5"/>
      <c r="X43" s="5"/>
    </row>
    <row r="44" spans="1:26" x14ac:dyDescent="0.25">
      <c r="U44" s="5"/>
      <c r="V44" s="5"/>
      <c r="W44" s="5"/>
      <c r="X44" s="5"/>
    </row>
    <row r="45" spans="1:26" x14ac:dyDescent="0.25">
      <c r="U45" s="5"/>
      <c r="V45" s="5"/>
      <c r="W45" s="5"/>
      <c r="X45" s="5"/>
    </row>
    <row r="46" spans="1:26" x14ac:dyDescent="0.25">
      <c r="U46" s="5"/>
      <c r="V46" s="5"/>
      <c r="W46" s="5"/>
      <c r="X46" s="5"/>
    </row>
    <row r="47" spans="1:26" x14ac:dyDescent="0.25">
      <c r="U47" s="5"/>
      <c r="V47" s="5"/>
      <c r="W47" s="5"/>
      <c r="X47" s="5"/>
    </row>
    <row r="48" spans="1:26" x14ac:dyDescent="0.25">
      <c r="U48" s="5"/>
      <c r="V48" s="5"/>
      <c r="W48" s="5"/>
      <c r="X48" s="5"/>
    </row>
    <row r="49" spans="21:24" x14ac:dyDescent="0.25">
      <c r="U49" s="5"/>
      <c r="V49" s="5"/>
      <c r="W49" s="5"/>
      <c r="X49" s="5"/>
    </row>
    <row r="50" spans="21:24" x14ac:dyDescent="0.25">
      <c r="U50" s="5"/>
      <c r="V50" s="5"/>
      <c r="W50" s="5"/>
      <c r="X50" s="5"/>
    </row>
    <row r="51" spans="21:24" x14ac:dyDescent="0.25">
      <c r="U51" s="5"/>
      <c r="V51" s="5"/>
      <c r="W51" s="5"/>
      <c r="X51" s="5"/>
    </row>
    <row r="52" spans="21:24" ht="33.950000000000003" customHeight="1" x14ac:dyDescent="0.25">
      <c r="U52" s="5"/>
      <c r="V52" s="5"/>
      <c r="W52" s="5"/>
      <c r="X52" s="5"/>
    </row>
    <row r="53" spans="21:24" x14ac:dyDescent="0.25">
      <c r="U53" s="5"/>
      <c r="V53" s="5"/>
      <c r="W53" s="5"/>
      <c r="X53" s="5"/>
    </row>
    <row r="54" spans="21:24" x14ac:dyDescent="0.25">
      <c r="U54" s="5"/>
      <c r="V54" s="5"/>
      <c r="W54" s="5"/>
      <c r="X54" s="5"/>
    </row>
    <row r="55" spans="21:24" x14ac:dyDescent="0.25">
      <c r="U55" s="5"/>
      <c r="V55" s="5"/>
      <c r="W55" s="5"/>
      <c r="X55" s="5"/>
    </row>
    <row r="56" spans="21:24" x14ac:dyDescent="0.25">
      <c r="U56" s="5"/>
      <c r="V56" s="5"/>
      <c r="W56" s="5"/>
      <c r="X56" s="5"/>
    </row>
    <row r="57" spans="21:24" x14ac:dyDescent="0.25">
      <c r="U57" s="5"/>
      <c r="V57" s="5"/>
      <c r="W57" s="5"/>
      <c r="X57" s="5"/>
    </row>
    <row r="58" spans="21:24" x14ac:dyDescent="0.25">
      <c r="U58" s="5"/>
      <c r="V58" s="5"/>
      <c r="W58" s="5"/>
      <c r="X58" s="5"/>
    </row>
    <row r="59" spans="21:24" x14ac:dyDescent="0.25">
      <c r="U59" s="5"/>
      <c r="V59" s="5"/>
      <c r="W59" s="5"/>
      <c r="X59" s="5"/>
    </row>
    <row r="60" spans="21:24" x14ac:dyDescent="0.25">
      <c r="U60" s="5"/>
      <c r="V60" s="5"/>
      <c r="W60" s="5"/>
      <c r="X60" s="5"/>
    </row>
    <row r="61" spans="21:24" x14ac:dyDescent="0.25">
      <c r="U61" s="5"/>
      <c r="V61" s="5"/>
      <c r="W61" s="5"/>
      <c r="X61" s="5"/>
    </row>
    <row r="62" spans="21:24" x14ac:dyDescent="0.25">
      <c r="U62" s="5"/>
      <c r="V62" s="5"/>
      <c r="W62" s="5"/>
      <c r="X62" s="5"/>
    </row>
    <row r="63" spans="21:24" x14ac:dyDescent="0.25">
      <c r="U63" s="5"/>
      <c r="V63" s="5"/>
      <c r="W63" s="5"/>
      <c r="X63" s="5"/>
    </row>
    <row r="64" spans="21:24" x14ac:dyDescent="0.25">
      <c r="U64" s="5"/>
      <c r="V64" s="5"/>
      <c r="W64" s="5"/>
      <c r="X64" s="5"/>
    </row>
    <row r="65" spans="21:24" x14ac:dyDescent="0.25">
      <c r="U65" s="5"/>
      <c r="V65" s="5"/>
      <c r="W65" s="5"/>
      <c r="X65" s="5"/>
    </row>
    <row r="66" spans="21:24" x14ac:dyDescent="0.25">
      <c r="U66" s="5"/>
      <c r="V66" s="5"/>
      <c r="W66" s="5"/>
      <c r="X66" s="5"/>
    </row>
    <row r="67" spans="21:24" x14ac:dyDescent="0.25">
      <c r="U67" s="5"/>
      <c r="V67" s="5"/>
      <c r="W67" s="5"/>
      <c r="X67" s="5"/>
    </row>
    <row r="68" spans="21:24" x14ac:dyDescent="0.25">
      <c r="U68" s="5"/>
      <c r="V68" s="5"/>
      <c r="W68" s="5"/>
      <c r="X68" s="5"/>
    </row>
    <row r="69" spans="21:24" x14ac:dyDescent="0.25">
      <c r="U69" s="5"/>
      <c r="V69" s="5"/>
      <c r="W69" s="5"/>
      <c r="X69" s="5"/>
    </row>
    <row r="70" spans="21:24" x14ac:dyDescent="0.25">
      <c r="U70" s="5"/>
      <c r="V70" s="5"/>
      <c r="W70" s="5"/>
      <c r="X70" s="5"/>
    </row>
    <row r="71" spans="21:24" x14ac:dyDescent="0.25">
      <c r="U71" s="5"/>
      <c r="V71" s="5"/>
      <c r="W71" s="5"/>
      <c r="X71" s="5"/>
    </row>
  </sheetData>
  <mergeCells count="3">
    <mergeCell ref="A3:X3"/>
    <mergeCell ref="A4:X4"/>
    <mergeCell ref="A5:X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 </vt:lpstr>
      <vt:lpstr>'DIRECCION DE COMERCIO EXTERIOR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2023-08-09T12:31:36Z</cp:lastPrinted>
  <dcterms:created xsi:type="dcterms:W3CDTF">2023-08-01T12:31:25Z</dcterms:created>
  <dcterms:modified xsi:type="dcterms:W3CDTF">2023-08-09T14:41:25Z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