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FEBRERO 2023 PRESPTO\PDF\"/>
    </mc:Choice>
  </mc:AlternateContent>
  <bookViews>
    <workbookView xWindow="240" yWindow="120" windowWidth="18060" windowHeight="7050"/>
  </bookViews>
  <sheets>
    <sheet name="GESTION GRAL " sheetId="1" r:id="rId1"/>
  </sheets>
  <definedNames>
    <definedName name="_xlnm.Print_Titles" localSheetId="0">'GESTION GRAL '!$5:$5</definedName>
  </definedNames>
  <calcPr calcId="152511"/>
</workbook>
</file>

<file path=xl/calcChain.xml><?xml version="1.0" encoding="utf-8"?>
<calcChain xmlns="http://schemas.openxmlformats.org/spreadsheetml/2006/main">
  <c r="V47" i="1" l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8" i="1"/>
  <c r="U28" i="1"/>
  <c r="T28" i="1"/>
  <c r="S28" i="1"/>
  <c r="V26" i="1"/>
  <c r="U26" i="1"/>
  <c r="T26" i="1"/>
  <c r="S26" i="1"/>
  <c r="V25" i="1"/>
  <c r="U25" i="1"/>
  <c r="T25" i="1"/>
  <c r="S25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2" i="1"/>
  <c r="U12" i="1"/>
  <c r="T12" i="1"/>
  <c r="S12" i="1"/>
  <c r="V10" i="1"/>
  <c r="U10" i="1"/>
  <c r="T10" i="1"/>
  <c r="S10" i="1"/>
  <c r="V9" i="1"/>
  <c r="U9" i="1"/>
  <c r="T9" i="1"/>
  <c r="S9" i="1"/>
  <c r="V8" i="1"/>
  <c r="U8" i="1"/>
  <c r="T8" i="1"/>
  <c r="S8" i="1"/>
  <c r="R29" i="1"/>
  <c r="Q29" i="1"/>
  <c r="P29" i="1"/>
  <c r="O29" i="1"/>
  <c r="N29" i="1"/>
  <c r="M29" i="1"/>
  <c r="S29" i="1" s="1"/>
  <c r="L29" i="1"/>
  <c r="K29" i="1"/>
  <c r="J29" i="1"/>
  <c r="R27" i="1"/>
  <c r="Q27" i="1"/>
  <c r="P27" i="1"/>
  <c r="O27" i="1"/>
  <c r="N27" i="1"/>
  <c r="M27" i="1"/>
  <c r="L27" i="1"/>
  <c r="K27" i="1"/>
  <c r="J27" i="1"/>
  <c r="R24" i="1"/>
  <c r="Q24" i="1"/>
  <c r="P24" i="1"/>
  <c r="O24" i="1"/>
  <c r="N24" i="1"/>
  <c r="M24" i="1"/>
  <c r="L24" i="1"/>
  <c r="K24" i="1"/>
  <c r="J24" i="1"/>
  <c r="R13" i="1"/>
  <c r="Q13" i="1"/>
  <c r="P13" i="1"/>
  <c r="O13" i="1"/>
  <c r="N13" i="1"/>
  <c r="M13" i="1"/>
  <c r="S13" i="1" s="1"/>
  <c r="L13" i="1"/>
  <c r="K13" i="1"/>
  <c r="J13" i="1"/>
  <c r="R11" i="1"/>
  <c r="Q11" i="1"/>
  <c r="P11" i="1"/>
  <c r="O11" i="1"/>
  <c r="N11" i="1"/>
  <c r="M11" i="1"/>
  <c r="S11" i="1" s="1"/>
  <c r="L11" i="1"/>
  <c r="K11" i="1"/>
  <c r="J11" i="1"/>
  <c r="R7" i="1"/>
  <c r="Q7" i="1"/>
  <c r="P7" i="1"/>
  <c r="O7" i="1"/>
  <c r="N7" i="1"/>
  <c r="M7" i="1"/>
  <c r="L7" i="1"/>
  <c r="K7" i="1"/>
  <c r="J7" i="1"/>
  <c r="S7" i="1" l="1"/>
  <c r="S27" i="1"/>
  <c r="U11" i="1"/>
  <c r="U24" i="1"/>
  <c r="U29" i="1"/>
  <c r="P6" i="1"/>
  <c r="P48" i="1" s="1"/>
  <c r="V11" i="1"/>
  <c r="V24" i="1"/>
  <c r="V29" i="1"/>
  <c r="J6" i="1"/>
  <c r="J48" i="1" s="1"/>
  <c r="Q6" i="1"/>
  <c r="Q48" i="1" s="1"/>
  <c r="U13" i="1"/>
  <c r="U27" i="1"/>
  <c r="K6" i="1"/>
  <c r="K48" i="1" s="1"/>
  <c r="N6" i="1"/>
  <c r="N48" i="1" s="1"/>
  <c r="R6" i="1"/>
  <c r="R48" i="1" s="1"/>
  <c r="T11" i="1"/>
  <c r="V13" i="1"/>
  <c r="T24" i="1"/>
  <c r="V27" i="1"/>
  <c r="T29" i="1"/>
  <c r="S24" i="1"/>
  <c r="T13" i="1"/>
  <c r="T27" i="1"/>
  <c r="T7" i="1"/>
  <c r="L6" i="1"/>
  <c r="L48" i="1" s="1"/>
  <c r="O6" i="1"/>
  <c r="O48" i="1" s="1"/>
  <c r="U7" i="1"/>
  <c r="V7" i="1"/>
  <c r="M6" i="1"/>
  <c r="T6" i="1" l="1"/>
  <c r="M48" i="1"/>
  <c r="S6" i="1"/>
  <c r="U6" i="1"/>
  <c r="V6" i="1"/>
  <c r="S48" i="1" l="1"/>
  <c r="T48" i="1"/>
  <c r="V48" i="1"/>
  <c r="U48" i="1"/>
</calcChain>
</file>

<file path=xl/sharedStrings.xml><?xml version="1.0" encoding="utf-8"?>
<sst xmlns="http://schemas.openxmlformats.org/spreadsheetml/2006/main" count="335" uniqueCount="112">
  <si>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</si>
  <si>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</si>
  <si>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</si>
  <si>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</si>
  <si>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</si>
  <si>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</si>
  <si>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</si>
  <si>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</si>
  <si>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</si>
  <si>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</si>
  <si>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</si>
  <si>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</si>
  <si>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</si>
  <si>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</si>
  <si>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</si>
  <si>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</si>
  <si>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</si>
  <si>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</si>
  <si>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</si>
  <si>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</si>
  <si>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</si>
  <si>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</si>
  <si>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</si>
  <si>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</si>
  <si>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</si>
  <si>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</si>
  <si>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</si>
  <si>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</si>
  <si>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</si>
  <si>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</si>
  <si>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</si>
  <si>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</si>
  <si>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</si>
  <si>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</si>
  <si>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</si>
  <si>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</si>
  <si>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</si>
  <si>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</si>
  <si>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</si>
  <si>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</si>
  <si>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</si>
  <si>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</si>
  <si>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</si>
  <si>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</si>
  <si>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</si>
  <si>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</si>
  <si>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</si>
  <si>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</si>
  <si>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</si>
  <si>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</si>
  <si>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</si>
  <si>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</si>
  <si>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</si>
  <si>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</si>
  <si>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</si>
  <si>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</si>
  <si>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</si>
  <si>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</si>
  <si>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</si>
  <si>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</si>
  <si>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</si>
  <si>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</si>
  <si>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</si>
  <si>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</si>
  <si>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</si>
  <si>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</si>
  <si>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</si>
  <si>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</si>
  <si>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</si>
  <si>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</si>
  <si>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</si>
  <si>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</si>
  <si>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</si>
  <si>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</si>
  <si>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</si>
  <si>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</si>
  <si>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</si>
  <si>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</si>
  <si>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</si>
  <si>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</si>
  <si>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</si>
  <si>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</si>
  <si>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</si>
  <si>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</si>
  <si>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</si>
  <si>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</si>
  <si>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</si>
  <si>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</si>
  <si>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</si>
  <si>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</si>
  <si>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</si>
  <si>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</si>
  <si>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</si>
  <si>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</si>
  <si>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</si>
  <si>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</si>
  <si>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</si>
  <si>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</si>
  <si>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</si>
  <si>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</si>
  <si>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PRESUPUESTO A+B+C</t>
  </si>
  <si>
    <t>APROPIACION SIN COMPROMETER</t>
  </si>
  <si>
    <t>MINISTERIO DE COMERCIO INDUSTRIA Y TURISMO</t>
  </si>
  <si>
    <t>COMP/ APR</t>
  </si>
  <si>
    <t>OBLIG/ APR</t>
  </si>
  <si>
    <t>PAGO/ APR</t>
  </si>
  <si>
    <t>UNIDAD EJECUTORA 35-01-01 GESTION GENERAL</t>
  </si>
  <si>
    <t>FECHA DE GENERACIÓN: MARZO 01 DE 2023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</si>
  <si>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</si>
  <si>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</si>
  <si>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</si>
  <si>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EJECUCIÓN PRESUPUESTAL CON CORTE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</si>
</sst>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 readingOrder="1"/>
    </xf>
    <xf numFmtId="10" fontId="9" fillId="3" borderId="1" xfId="0" applyNumberFormat="1" applyFont="1" applyFill="1" applyBorder="1" applyAlignment="1">
      <alignment horizontal="right" vertical="center" wrapText="1" readingOrder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7" fontId="9" fillId="0" borderId="1" xfId="0" applyNumberFormat="1" applyFont="1" applyFill="1" applyBorder="1" applyAlignment="1">
      <alignment horizontal="right" vertical="center" wrapText="1" readingOrder="1"/>
    </xf>
    <xf numFmtId="10" fontId="9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2</xdr:row>
      <xdr:rowOff>161925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showGridLines="0" tabSelected="1" workbookViewId="0">
      <selection activeCell="S5" sqref="S5:V5"/>
    </sheetView>
  </sheetViews>
  <sheetFormatPr baseColWidth="10" defaultRowHeight="15"/>
  <cols>
    <col min="1" max="1" width="4.5703125" customWidth="1"/>
    <col min="2" max="2" width="4.7109375" customWidth="1"/>
    <col min="3" max="5" width="5.42578125" customWidth="1"/>
    <col min="6" max="6" width="6" customWidth="1"/>
    <col min="7" max="7" width="4.28515625" customWidth="1"/>
    <col min="8" max="8" width="3.85546875" customWidth="1"/>
    <col min="9" max="9" width="29.7109375" customWidth="1"/>
    <col min="10" max="10" width="17.85546875" customWidth="1"/>
    <col min="11" max="11" width="15.28515625" customWidth="1"/>
    <col min="12" max="12" width="13.140625" customWidth="1"/>
    <col min="13" max="13" width="16.7109375" customWidth="1"/>
    <col min="14" max="14" width="16.42578125" customWidth="1"/>
    <col min="15" max="15" width="17" customWidth="1"/>
    <col min="16" max="16" width="17.85546875" customWidth="1"/>
    <col min="17" max="17" width="15.85546875" customWidth="1"/>
    <col min="18" max="18" width="15" customWidth="1"/>
    <col min="19" max="19" width="16.85546875" customWidth="1"/>
    <col min="20" max="20" width="7" customWidth="1"/>
    <col min="21" max="21" width="6.85546875" customWidth="1"/>
    <col min="22" max="22" width="6.140625" customWidth="1"/>
  </cols>
  <sheetData>
    <row r="1" spans="1:25" ht="15.75">
      <c r="A1" s="22" t="s">
        <v>102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5" ht="15.75">
      <c r="A2" s="22" t="s">
        <v>111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5" ht="15.75">
      <c r="A3" s="22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5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4" t="s">
        <v>107</v>
      </c>
      <c r="S4" s="25"/>
      <c r="T4" s="25"/>
      <c r="U4" s="25"/>
      <c r="V4" s="25"/>
    </row>
    <row r="5" spans="1:25" ht="32.25" customHeight="1" thickTop="1" thickBo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16" t="s">
        <v>101</v>
      </c>
      <c r="T5" s="16" t="s">
        <v>103</v>
      </c>
      <c r="U5" s="16" t="s">
        <v>104</v>
      </c>
      <c r="V5" s="16" t="s">
        <v>105</v>
      </c>
      <c r="W5" s="2"/>
      <c r="X5" s="2"/>
      <c r="Y5" s="2"/>
    </row>
    <row r="6" spans="1:25" ht="24" customHeight="1" thickTop="1" thickBot="1">
      <c r="A6" s="17" t="s">
        <v>18</v>
      </c>
      <c r="B6" s="17"/>
      <c r="C6" s="17"/>
      <c r="D6" s="17"/>
      <c r="E6" s="17"/>
      <c r="F6" s="17"/>
      <c r="G6" s="17"/>
      <c r="H6" s="17"/>
      <c r="I6" s="18" t="s">
        <v>94</v>
      </c>
      <c r="J6" s="19">
        <f>+J7+J11+J13+J24</f>
        <v>392430208000</v>
      </c>
      <c r="K6" s="19">
        <f t="shared" ref="K6:R6" si="0">+K7+K11+K13+K24</f>
        <v>0</v>
      </c>
      <c r="L6" s="19">
        <f t="shared" si="0"/>
        <v>0</v>
      </c>
      <c r="M6" s="19">
        <f t="shared" si="0"/>
        <v>392430208000</v>
      </c>
      <c r="N6" s="19">
        <f t="shared" si="0"/>
        <v>275210684097.27002</v>
      </c>
      <c r="O6" s="19">
        <f t="shared" si="0"/>
        <v>117219523902.73</v>
      </c>
      <c r="P6" s="19">
        <f t="shared" si="0"/>
        <v>228792150161.13998</v>
      </c>
      <c r="Q6" s="19">
        <f t="shared" si="0"/>
        <v>55120150166.430008</v>
      </c>
      <c r="R6" s="19">
        <f t="shared" si="0"/>
        <v>42098203019.43</v>
      </c>
      <c r="S6" s="20">
        <f t="shared" ref="S6:S48" si="1">+M6-P6</f>
        <v>163638057838.86002</v>
      </c>
      <c r="T6" s="21">
        <f t="shared" ref="T6:T48" si="2">+P6/M6</f>
        <v>0.58301360470481411</v>
      </c>
      <c r="U6" s="21">
        <f t="shared" ref="U6:U48" si="3">+Q6/M6</f>
        <v>0.14045847909452988</v>
      </c>
      <c r="V6" s="21">
        <f t="shared" ref="V6:V48" si="4">+R6/M6</f>
        <v>0.10727564331497641</v>
      </c>
      <c r="W6" s="4"/>
      <c r="X6" s="2"/>
      <c r="Y6" s="2"/>
    </row>
    <row r="7" spans="1:25" ht="23.25" customHeight="1" thickTop="1" thickBot="1">
      <c r="A7" s="11" t="s">
        <v>18</v>
      </c>
      <c r="B7" s="11" t="s">
        <v>19</v>
      </c>
      <c r="C7" s="11"/>
      <c r="D7" s="11"/>
      <c r="E7" s="11"/>
      <c r="F7" s="11"/>
      <c r="G7" s="11"/>
      <c r="H7" s="11"/>
      <c r="I7" s="12" t="s">
        <v>93</v>
      </c>
      <c r="J7" s="13">
        <f>SUM(J8:J10)</f>
        <v>46186259000</v>
      </c>
      <c r="K7" s="13">
        <f t="shared" ref="K7:R7" si="5">SUM(K8:K10)</f>
        <v>0</v>
      </c>
      <c r="L7" s="13">
        <f t="shared" si="5"/>
        <v>0</v>
      </c>
      <c r="M7" s="13">
        <f t="shared" si="5"/>
        <v>46186259000</v>
      </c>
      <c r="N7" s="13">
        <f t="shared" si="5"/>
        <v>46184826903</v>
      </c>
      <c r="O7" s="13">
        <f t="shared" si="5"/>
        <v>1432097</v>
      </c>
      <c r="P7" s="13">
        <f t="shared" si="5"/>
        <v>5705004687</v>
      </c>
      <c r="Q7" s="13">
        <f t="shared" si="5"/>
        <v>5551538048</v>
      </c>
      <c r="R7" s="13">
        <f t="shared" si="5"/>
        <v>5551538048</v>
      </c>
      <c r="S7" s="14">
        <f t="shared" si="1"/>
        <v>40481254313</v>
      </c>
      <c r="T7" s="15">
        <f t="shared" si="2"/>
        <v>0.12352168827962447</v>
      </c>
      <c r="U7" s="15">
        <f t="shared" si="3"/>
        <v>0.12019891128224955</v>
      </c>
      <c r="V7" s="15">
        <f t="shared" si="4"/>
        <v>0.12019891128224955</v>
      </c>
      <c r="W7" s="2"/>
      <c r="X7" s="2"/>
      <c r="Y7" s="2"/>
    </row>
    <row r="8" spans="1:25" ht="27.75" customHeight="1" thickTop="1" thickBot="1">
      <c r="A8" s="8" t="s">
        <v>18</v>
      </c>
      <c r="B8" s="8" t="s">
        <v>19</v>
      </c>
      <c r="C8" s="8" t="s">
        <v>19</v>
      </c>
      <c r="D8" s="8" t="s">
        <v>19</v>
      </c>
      <c r="E8" s="8"/>
      <c r="F8" s="8" t="s">
        <v>20</v>
      </c>
      <c r="G8" s="8" t="s">
        <v>21</v>
      </c>
      <c r="H8" s="8" t="s">
        <v>22</v>
      </c>
      <c r="I8" s="9" t="s">
        <v>23</v>
      </c>
      <c r="J8" s="10">
        <v>26059688000</v>
      </c>
      <c r="K8" s="10">
        <v>0</v>
      </c>
      <c r="L8" s="10">
        <v>0</v>
      </c>
      <c r="M8" s="10">
        <v>26059688000</v>
      </c>
      <c r="N8" s="10">
        <v>26059688000</v>
      </c>
      <c r="O8" s="10">
        <v>0</v>
      </c>
      <c r="P8" s="10">
        <v>3095448317</v>
      </c>
      <c r="Q8" s="10">
        <v>3091774128</v>
      </c>
      <c r="R8" s="10">
        <v>3091774128</v>
      </c>
      <c r="S8" s="6">
        <f t="shared" si="1"/>
        <v>22964239683</v>
      </c>
      <c r="T8" s="7">
        <f t="shared" si="2"/>
        <v>0.11878301524561614</v>
      </c>
      <c r="U8" s="7">
        <f t="shared" si="3"/>
        <v>0.11864202395669511</v>
      </c>
      <c r="V8" s="7">
        <f t="shared" si="4"/>
        <v>0.11864202395669511</v>
      </c>
      <c r="W8" s="2"/>
      <c r="X8" s="2"/>
      <c r="Y8" s="2"/>
    </row>
    <row r="9" spans="1:25" ht="30.75" customHeight="1" thickTop="1" thickBot="1">
      <c r="A9" s="8" t="s">
        <v>18</v>
      </c>
      <c r="B9" s="8" t="s">
        <v>19</v>
      </c>
      <c r="C9" s="8" t="s">
        <v>19</v>
      </c>
      <c r="D9" s="8" t="s">
        <v>24</v>
      </c>
      <c r="E9" s="8"/>
      <c r="F9" s="8" t="s">
        <v>20</v>
      </c>
      <c r="G9" s="8" t="s">
        <v>21</v>
      </c>
      <c r="H9" s="8" t="s">
        <v>22</v>
      </c>
      <c r="I9" s="9" t="s">
        <v>25</v>
      </c>
      <c r="J9" s="10">
        <v>9164371000</v>
      </c>
      <c r="K9" s="10">
        <v>0</v>
      </c>
      <c r="L9" s="10">
        <v>0</v>
      </c>
      <c r="M9" s="10">
        <v>9164371000</v>
      </c>
      <c r="N9" s="10">
        <v>9162938903</v>
      </c>
      <c r="O9" s="10">
        <v>1432097</v>
      </c>
      <c r="P9" s="10">
        <v>1373433386</v>
      </c>
      <c r="Q9" s="10">
        <v>1226865483</v>
      </c>
      <c r="R9" s="10">
        <v>1226865483</v>
      </c>
      <c r="S9" s="6">
        <f t="shared" si="1"/>
        <v>7790937614</v>
      </c>
      <c r="T9" s="7">
        <f t="shared" si="2"/>
        <v>0.14986662870806955</v>
      </c>
      <c r="U9" s="7">
        <f t="shared" si="3"/>
        <v>0.13387339763961978</v>
      </c>
      <c r="V9" s="7">
        <f t="shared" si="4"/>
        <v>0.13387339763961978</v>
      </c>
      <c r="W9" s="2"/>
      <c r="X9" s="2"/>
      <c r="Y9" s="2"/>
    </row>
    <row r="10" spans="1:25" ht="39" customHeight="1" thickTop="1" thickBot="1">
      <c r="A10" s="8" t="s">
        <v>18</v>
      </c>
      <c r="B10" s="8" t="s">
        <v>19</v>
      </c>
      <c r="C10" s="8" t="s">
        <v>19</v>
      </c>
      <c r="D10" s="8" t="s">
        <v>26</v>
      </c>
      <c r="E10" s="8"/>
      <c r="F10" s="8" t="s">
        <v>20</v>
      </c>
      <c r="G10" s="8" t="s">
        <v>21</v>
      </c>
      <c r="H10" s="8" t="s">
        <v>22</v>
      </c>
      <c r="I10" s="9" t="s">
        <v>27</v>
      </c>
      <c r="J10" s="10">
        <v>10962200000</v>
      </c>
      <c r="K10" s="10">
        <v>0</v>
      </c>
      <c r="L10" s="10">
        <v>0</v>
      </c>
      <c r="M10" s="10">
        <v>10962200000</v>
      </c>
      <c r="N10" s="10">
        <v>10962200000</v>
      </c>
      <c r="O10" s="10">
        <v>0</v>
      </c>
      <c r="P10" s="10">
        <v>1236122984</v>
      </c>
      <c r="Q10" s="10">
        <v>1232898437</v>
      </c>
      <c r="R10" s="10">
        <v>1232898437</v>
      </c>
      <c r="S10" s="6">
        <f t="shared" si="1"/>
        <v>9726077016</v>
      </c>
      <c r="T10" s="7">
        <f t="shared" si="2"/>
        <v>0.11276230902556056</v>
      </c>
      <c r="U10" s="7">
        <f t="shared" si="3"/>
        <v>0.11246815757785845</v>
      </c>
      <c r="V10" s="7">
        <f t="shared" si="4"/>
        <v>0.11246815757785845</v>
      </c>
      <c r="W10" s="2"/>
      <c r="X10" s="2"/>
      <c r="Y10" s="2"/>
    </row>
    <row r="11" spans="1:25" ht="33" customHeight="1" thickTop="1" thickBot="1">
      <c r="A11" s="11" t="s">
        <v>18</v>
      </c>
      <c r="B11" s="11" t="s">
        <v>24</v>
      </c>
      <c r="C11" s="11"/>
      <c r="D11" s="11"/>
      <c r="E11" s="11"/>
      <c r="F11" s="11"/>
      <c r="G11" s="11"/>
      <c r="H11" s="11"/>
      <c r="I11" s="12" t="s">
        <v>95</v>
      </c>
      <c r="J11" s="13">
        <f>+J12</f>
        <v>20516237000</v>
      </c>
      <c r="K11" s="13">
        <f t="shared" ref="K11:R11" si="6">+K12</f>
        <v>0</v>
      </c>
      <c r="L11" s="13">
        <f t="shared" si="6"/>
        <v>0</v>
      </c>
      <c r="M11" s="13">
        <f t="shared" si="6"/>
        <v>20516237000</v>
      </c>
      <c r="N11" s="13">
        <f t="shared" si="6"/>
        <v>16972219395.530001</v>
      </c>
      <c r="O11" s="13">
        <f t="shared" si="6"/>
        <v>3544017604.4699998</v>
      </c>
      <c r="P11" s="13">
        <f t="shared" si="6"/>
        <v>13504149055.4</v>
      </c>
      <c r="Q11" s="13">
        <f t="shared" si="6"/>
        <v>3295441233.6900001</v>
      </c>
      <c r="R11" s="13">
        <f t="shared" si="6"/>
        <v>3295441233.6900001</v>
      </c>
      <c r="S11" s="14">
        <f t="shared" si="1"/>
        <v>7012087944.6000004</v>
      </c>
      <c r="T11" s="15">
        <f t="shared" si="2"/>
        <v>0.65821763783485243</v>
      </c>
      <c r="U11" s="15">
        <f t="shared" si="3"/>
        <v>0.16062600727852774</v>
      </c>
      <c r="V11" s="15">
        <f t="shared" si="4"/>
        <v>0.16062600727852774</v>
      </c>
      <c r="W11" s="2"/>
      <c r="X11" s="2"/>
      <c r="Y11" s="2"/>
    </row>
    <row r="12" spans="1:25" ht="31.5" customHeight="1" thickTop="1" thickBot="1">
      <c r="A12" s="8" t="s">
        <v>18</v>
      </c>
      <c r="B12" s="8" t="s">
        <v>24</v>
      </c>
      <c r="C12" s="8"/>
      <c r="D12" s="8"/>
      <c r="E12" s="8"/>
      <c r="F12" s="8" t="s">
        <v>20</v>
      </c>
      <c r="G12" s="8" t="s">
        <v>21</v>
      </c>
      <c r="H12" s="8" t="s">
        <v>22</v>
      </c>
      <c r="I12" s="9" t="s">
        <v>28</v>
      </c>
      <c r="J12" s="10">
        <v>20516237000</v>
      </c>
      <c r="K12" s="10">
        <v>0</v>
      </c>
      <c r="L12" s="10">
        <v>0</v>
      </c>
      <c r="M12" s="10">
        <v>20516237000</v>
      </c>
      <c r="N12" s="10">
        <v>16972219395.530001</v>
      </c>
      <c r="O12" s="10">
        <v>3544017604.4699998</v>
      </c>
      <c r="P12" s="10">
        <v>13504149055.4</v>
      </c>
      <c r="Q12" s="10">
        <v>3295441233.6900001</v>
      </c>
      <c r="R12" s="10">
        <v>3295441233.6900001</v>
      </c>
      <c r="S12" s="6">
        <f t="shared" si="1"/>
        <v>7012087944.6000004</v>
      </c>
      <c r="T12" s="7">
        <f t="shared" si="2"/>
        <v>0.65821763783485243</v>
      </c>
      <c r="U12" s="7">
        <f t="shared" si="3"/>
        <v>0.16062600727852774</v>
      </c>
      <c r="V12" s="7">
        <f t="shared" si="4"/>
        <v>0.16062600727852774</v>
      </c>
      <c r="W12" s="2"/>
      <c r="X12" s="2"/>
      <c r="Y12" s="2"/>
    </row>
    <row r="13" spans="1:25" ht="30.75" customHeight="1" thickTop="1" thickBot="1">
      <c r="A13" s="11" t="s">
        <v>18</v>
      </c>
      <c r="B13" s="11" t="s">
        <v>26</v>
      </c>
      <c r="C13" s="11"/>
      <c r="D13" s="11"/>
      <c r="E13" s="11"/>
      <c r="F13" s="11"/>
      <c r="G13" s="11"/>
      <c r="H13" s="11"/>
      <c r="I13" s="12" t="s">
        <v>96</v>
      </c>
      <c r="J13" s="13">
        <f>SUM(J14:J23)</f>
        <v>310175482000</v>
      </c>
      <c r="K13" s="13">
        <f t="shared" ref="K13:R13" si="7">SUM(K14:K23)</f>
        <v>0</v>
      </c>
      <c r="L13" s="13">
        <f t="shared" si="7"/>
        <v>0</v>
      </c>
      <c r="M13" s="13">
        <f t="shared" si="7"/>
        <v>310175482000</v>
      </c>
      <c r="N13" s="13">
        <f t="shared" si="7"/>
        <v>198490885798.73999</v>
      </c>
      <c r="O13" s="13">
        <f t="shared" si="7"/>
        <v>111684596201.25999</v>
      </c>
      <c r="P13" s="13">
        <f t="shared" si="7"/>
        <v>197885396854.73999</v>
      </c>
      <c r="Q13" s="13">
        <f t="shared" si="7"/>
        <v>35014507329.740005</v>
      </c>
      <c r="R13" s="13">
        <f t="shared" si="7"/>
        <v>33183027586.740002</v>
      </c>
      <c r="S13" s="14">
        <f t="shared" si="1"/>
        <v>112290085145.26001</v>
      </c>
      <c r="T13" s="15">
        <f t="shared" si="2"/>
        <v>0.63797884854980247</v>
      </c>
      <c r="U13" s="15">
        <f t="shared" si="3"/>
        <v>0.11288612208794764</v>
      </c>
      <c r="V13" s="15">
        <f t="shared" si="4"/>
        <v>0.10698146537172143</v>
      </c>
      <c r="W13" s="2"/>
      <c r="X13" s="2"/>
      <c r="Y13" s="2"/>
    </row>
    <row r="14" spans="1:25" ht="57.75" customHeight="1" thickTop="1" thickBot="1">
      <c r="A14" s="8" t="s">
        <v>18</v>
      </c>
      <c r="B14" s="8" t="s">
        <v>26</v>
      </c>
      <c r="C14" s="8" t="s">
        <v>19</v>
      </c>
      <c r="D14" s="8" t="s">
        <v>19</v>
      </c>
      <c r="E14" s="8" t="s">
        <v>29</v>
      </c>
      <c r="F14" s="8" t="s">
        <v>20</v>
      </c>
      <c r="G14" s="8" t="s">
        <v>21</v>
      </c>
      <c r="H14" s="8" t="s">
        <v>22</v>
      </c>
      <c r="I14" s="9" t="s">
        <v>30</v>
      </c>
      <c r="J14" s="10">
        <v>158651899000</v>
      </c>
      <c r="K14" s="10">
        <v>0</v>
      </c>
      <c r="L14" s="10">
        <v>0</v>
      </c>
      <c r="M14" s="10">
        <v>158651899000</v>
      </c>
      <c r="N14" s="10">
        <v>158651899000</v>
      </c>
      <c r="O14" s="10">
        <v>0</v>
      </c>
      <c r="P14" s="10">
        <v>158651899000</v>
      </c>
      <c r="Q14" s="10">
        <v>24651899000</v>
      </c>
      <c r="R14" s="10">
        <v>24651899000</v>
      </c>
      <c r="S14" s="6">
        <f t="shared" si="1"/>
        <v>0</v>
      </c>
      <c r="T14" s="7">
        <f t="shared" si="2"/>
        <v>1</v>
      </c>
      <c r="U14" s="7">
        <f t="shared" si="3"/>
        <v>0.15538357344213069</v>
      </c>
      <c r="V14" s="7">
        <f t="shared" si="4"/>
        <v>0.15538357344213069</v>
      </c>
      <c r="W14" s="2"/>
      <c r="X14" s="2"/>
      <c r="Y14" s="2"/>
    </row>
    <row r="15" spans="1:25" ht="36" customHeight="1" thickTop="1" thickBot="1">
      <c r="A15" s="8" t="s">
        <v>18</v>
      </c>
      <c r="B15" s="8" t="s">
        <v>26</v>
      </c>
      <c r="C15" s="8" t="s">
        <v>24</v>
      </c>
      <c r="D15" s="8" t="s">
        <v>24</v>
      </c>
      <c r="E15" s="8"/>
      <c r="F15" s="8" t="s">
        <v>20</v>
      </c>
      <c r="G15" s="8" t="s">
        <v>21</v>
      </c>
      <c r="H15" s="8" t="s">
        <v>22</v>
      </c>
      <c r="I15" s="9" t="s">
        <v>31</v>
      </c>
      <c r="J15" s="10">
        <v>10795890000</v>
      </c>
      <c r="K15" s="10">
        <v>0</v>
      </c>
      <c r="L15" s="10">
        <v>0</v>
      </c>
      <c r="M15" s="10">
        <v>10795890000</v>
      </c>
      <c r="N15" s="10">
        <v>3200433423</v>
      </c>
      <c r="O15" s="10">
        <v>7595456577</v>
      </c>
      <c r="P15" s="10">
        <v>3200433423</v>
      </c>
      <c r="Q15" s="10">
        <v>3200433423</v>
      </c>
      <c r="R15" s="10">
        <v>1368953680</v>
      </c>
      <c r="S15" s="6">
        <f t="shared" si="1"/>
        <v>7595456577</v>
      </c>
      <c r="T15" s="7">
        <f t="shared" si="2"/>
        <v>0.29644924346209528</v>
      </c>
      <c r="U15" s="7">
        <f t="shared" si="3"/>
        <v>0.29644924346209528</v>
      </c>
      <c r="V15" s="7">
        <f t="shared" si="4"/>
        <v>0.12680322604250321</v>
      </c>
      <c r="W15" s="2"/>
      <c r="X15" s="2"/>
      <c r="Y15" s="2"/>
    </row>
    <row r="16" spans="1:25" ht="21.75" customHeight="1" thickTop="1" thickBot="1">
      <c r="A16" s="8" t="s">
        <v>18</v>
      </c>
      <c r="B16" s="8" t="s">
        <v>26</v>
      </c>
      <c r="C16" s="8" t="s">
        <v>26</v>
      </c>
      <c r="D16" s="8" t="s">
        <v>32</v>
      </c>
      <c r="E16" s="8" t="s">
        <v>33</v>
      </c>
      <c r="F16" s="8" t="s">
        <v>20</v>
      </c>
      <c r="G16" s="8" t="s">
        <v>21</v>
      </c>
      <c r="H16" s="8" t="s">
        <v>22</v>
      </c>
      <c r="I16" s="9" t="s">
        <v>34</v>
      </c>
      <c r="J16" s="10">
        <v>68305138000</v>
      </c>
      <c r="K16" s="10">
        <v>0</v>
      </c>
      <c r="L16" s="10">
        <v>0</v>
      </c>
      <c r="M16" s="10">
        <v>68305138000</v>
      </c>
      <c r="N16" s="10">
        <v>0</v>
      </c>
      <c r="O16" s="10">
        <v>68305138000</v>
      </c>
      <c r="P16" s="10">
        <v>0</v>
      </c>
      <c r="Q16" s="10">
        <v>0</v>
      </c>
      <c r="R16" s="10">
        <v>0</v>
      </c>
      <c r="S16" s="6">
        <f t="shared" si="1"/>
        <v>68305138000</v>
      </c>
      <c r="T16" s="7">
        <f t="shared" si="2"/>
        <v>0</v>
      </c>
      <c r="U16" s="7">
        <f t="shared" si="3"/>
        <v>0</v>
      </c>
      <c r="V16" s="7">
        <f t="shared" si="4"/>
        <v>0</v>
      </c>
      <c r="W16" s="2"/>
      <c r="X16" s="2"/>
      <c r="Y16" s="2"/>
    </row>
    <row r="17" spans="1:25" ht="24" thickTop="1" thickBot="1">
      <c r="A17" s="8" t="s">
        <v>18</v>
      </c>
      <c r="B17" s="8" t="s">
        <v>26</v>
      </c>
      <c r="C17" s="8" t="s">
        <v>26</v>
      </c>
      <c r="D17" s="8" t="s">
        <v>32</v>
      </c>
      <c r="E17" s="8" t="s">
        <v>35</v>
      </c>
      <c r="F17" s="8" t="s">
        <v>20</v>
      </c>
      <c r="G17" s="8" t="s">
        <v>21</v>
      </c>
      <c r="H17" s="8" t="s">
        <v>22</v>
      </c>
      <c r="I17" s="9" t="s">
        <v>36</v>
      </c>
      <c r="J17" s="10">
        <v>9155767000</v>
      </c>
      <c r="K17" s="10">
        <v>0</v>
      </c>
      <c r="L17" s="10">
        <v>0</v>
      </c>
      <c r="M17" s="10">
        <v>9155767000</v>
      </c>
      <c r="N17" s="10">
        <v>0</v>
      </c>
      <c r="O17" s="10">
        <v>9155767000</v>
      </c>
      <c r="P17" s="10">
        <v>0</v>
      </c>
      <c r="Q17" s="10">
        <v>0</v>
      </c>
      <c r="R17" s="10">
        <v>0</v>
      </c>
      <c r="S17" s="6">
        <f t="shared" si="1"/>
        <v>9155767000</v>
      </c>
      <c r="T17" s="7">
        <f t="shared" si="2"/>
        <v>0</v>
      </c>
      <c r="U17" s="7">
        <f t="shared" si="3"/>
        <v>0</v>
      </c>
      <c r="V17" s="7">
        <f t="shared" si="4"/>
        <v>0</v>
      </c>
      <c r="W17" s="2"/>
      <c r="X17" s="2"/>
      <c r="Y17" s="2"/>
    </row>
    <row r="18" spans="1:25" ht="24" thickTop="1" thickBot="1">
      <c r="A18" s="8" t="s">
        <v>18</v>
      </c>
      <c r="B18" s="8" t="s">
        <v>26</v>
      </c>
      <c r="C18" s="8" t="s">
        <v>32</v>
      </c>
      <c r="D18" s="8" t="s">
        <v>24</v>
      </c>
      <c r="E18" s="8" t="s">
        <v>37</v>
      </c>
      <c r="F18" s="8" t="s">
        <v>20</v>
      </c>
      <c r="G18" s="8" t="s">
        <v>21</v>
      </c>
      <c r="H18" s="8" t="s">
        <v>22</v>
      </c>
      <c r="I18" s="9" t="s">
        <v>38</v>
      </c>
      <c r="J18" s="10">
        <v>701975000</v>
      </c>
      <c r="K18" s="10">
        <v>0</v>
      </c>
      <c r="L18" s="10">
        <v>0</v>
      </c>
      <c r="M18" s="10">
        <v>701975000</v>
      </c>
      <c r="N18" s="10">
        <v>31240069.02</v>
      </c>
      <c r="O18" s="10">
        <v>670734930.98000002</v>
      </c>
      <c r="P18" s="10">
        <v>31240069.02</v>
      </c>
      <c r="Q18" s="10">
        <v>31240069.02</v>
      </c>
      <c r="R18" s="10">
        <v>31240069.02</v>
      </c>
      <c r="S18" s="6">
        <f t="shared" si="1"/>
        <v>670734930.98000002</v>
      </c>
      <c r="T18" s="7">
        <f t="shared" si="2"/>
        <v>4.4503107689020265E-2</v>
      </c>
      <c r="U18" s="7">
        <f t="shared" si="3"/>
        <v>4.4503107689020265E-2</v>
      </c>
      <c r="V18" s="7">
        <f t="shared" si="4"/>
        <v>4.4503107689020265E-2</v>
      </c>
      <c r="W18" s="2"/>
      <c r="X18" s="2"/>
      <c r="Y18" s="2"/>
    </row>
    <row r="19" spans="1:25" ht="16.5" thickTop="1" thickBot="1">
      <c r="A19" s="8" t="s">
        <v>18</v>
      </c>
      <c r="B19" s="8" t="s">
        <v>26</v>
      </c>
      <c r="C19" s="8" t="s">
        <v>32</v>
      </c>
      <c r="D19" s="8" t="s">
        <v>24</v>
      </c>
      <c r="E19" s="8" t="s">
        <v>39</v>
      </c>
      <c r="F19" s="8" t="s">
        <v>20</v>
      </c>
      <c r="G19" s="8" t="s">
        <v>21</v>
      </c>
      <c r="H19" s="8" t="s">
        <v>22</v>
      </c>
      <c r="I19" s="9" t="s">
        <v>40</v>
      </c>
      <c r="J19" s="10">
        <v>2605720000</v>
      </c>
      <c r="K19" s="10">
        <v>0</v>
      </c>
      <c r="L19" s="10">
        <v>0</v>
      </c>
      <c r="M19" s="10">
        <v>2605720000</v>
      </c>
      <c r="N19" s="10">
        <v>999971000</v>
      </c>
      <c r="O19" s="10">
        <v>1605749000</v>
      </c>
      <c r="P19" s="10">
        <v>732029000</v>
      </c>
      <c r="Q19" s="10">
        <v>553922000</v>
      </c>
      <c r="R19" s="10">
        <v>553922000</v>
      </c>
      <c r="S19" s="6">
        <f t="shared" si="1"/>
        <v>1873691000</v>
      </c>
      <c r="T19" s="7">
        <f t="shared" si="2"/>
        <v>0.28093156593954838</v>
      </c>
      <c r="U19" s="7">
        <f t="shared" si="3"/>
        <v>0.2125792487297177</v>
      </c>
      <c r="V19" s="7">
        <f t="shared" si="4"/>
        <v>0.2125792487297177</v>
      </c>
      <c r="W19" s="2"/>
      <c r="X19" s="2"/>
      <c r="Y19" s="2"/>
    </row>
    <row r="20" spans="1:25" ht="35.25" thickTop="1" thickBot="1">
      <c r="A20" s="8" t="s">
        <v>18</v>
      </c>
      <c r="B20" s="8" t="s">
        <v>26</v>
      </c>
      <c r="C20" s="8" t="s">
        <v>32</v>
      </c>
      <c r="D20" s="8" t="s">
        <v>24</v>
      </c>
      <c r="E20" s="8" t="s">
        <v>41</v>
      </c>
      <c r="F20" s="8" t="s">
        <v>20</v>
      </c>
      <c r="G20" s="8" t="s">
        <v>21</v>
      </c>
      <c r="H20" s="8" t="s">
        <v>22</v>
      </c>
      <c r="I20" s="9" t="s">
        <v>42</v>
      </c>
      <c r="J20" s="10">
        <v>288793000</v>
      </c>
      <c r="K20" s="10">
        <v>0</v>
      </c>
      <c r="L20" s="10">
        <v>0</v>
      </c>
      <c r="M20" s="10">
        <v>288793000</v>
      </c>
      <c r="N20" s="10">
        <v>288793000</v>
      </c>
      <c r="O20" s="10">
        <v>0</v>
      </c>
      <c r="P20" s="10">
        <v>16145723</v>
      </c>
      <c r="Q20" s="10">
        <v>16145723</v>
      </c>
      <c r="R20" s="10">
        <v>16145723</v>
      </c>
      <c r="S20" s="6">
        <f t="shared" si="1"/>
        <v>272647277</v>
      </c>
      <c r="T20" s="7">
        <f t="shared" si="2"/>
        <v>5.5907598175856062E-2</v>
      </c>
      <c r="U20" s="7">
        <f t="shared" si="3"/>
        <v>5.5907598175856062E-2</v>
      </c>
      <c r="V20" s="7">
        <f t="shared" si="4"/>
        <v>5.5907598175856062E-2</v>
      </c>
      <c r="W20" s="2"/>
      <c r="X20" s="2"/>
      <c r="Y20" s="2"/>
    </row>
    <row r="21" spans="1:25" ht="24" thickTop="1" thickBot="1">
      <c r="A21" s="8" t="s">
        <v>18</v>
      </c>
      <c r="B21" s="8" t="s">
        <v>26</v>
      </c>
      <c r="C21" s="8" t="s">
        <v>32</v>
      </c>
      <c r="D21" s="8" t="s">
        <v>24</v>
      </c>
      <c r="E21" s="8" t="s">
        <v>43</v>
      </c>
      <c r="F21" s="8" t="s">
        <v>20</v>
      </c>
      <c r="G21" s="8" t="s">
        <v>21</v>
      </c>
      <c r="H21" s="8" t="s">
        <v>22</v>
      </c>
      <c r="I21" s="9" t="s">
        <v>44</v>
      </c>
      <c r="J21" s="10">
        <v>1951000</v>
      </c>
      <c r="K21" s="10">
        <v>0</v>
      </c>
      <c r="L21" s="10">
        <v>0</v>
      </c>
      <c r="M21" s="10">
        <v>1951000</v>
      </c>
      <c r="N21" s="10">
        <v>742400</v>
      </c>
      <c r="O21" s="10">
        <v>1208600</v>
      </c>
      <c r="P21" s="10">
        <v>742400</v>
      </c>
      <c r="Q21" s="10">
        <v>742400</v>
      </c>
      <c r="R21" s="10">
        <v>742400</v>
      </c>
      <c r="S21" s="6">
        <f t="shared" si="1"/>
        <v>1208600</v>
      </c>
      <c r="T21" s="7">
        <f t="shared" si="2"/>
        <v>0.38052280881599182</v>
      </c>
      <c r="U21" s="7">
        <f t="shared" si="3"/>
        <v>0.38052280881599182</v>
      </c>
      <c r="V21" s="7">
        <f t="shared" si="4"/>
        <v>0.38052280881599182</v>
      </c>
      <c r="W21" s="2"/>
      <c r="X21" s="2"/>
      <c r="Y21" s="2"/>
    </row>
    <row r="22" spans="1:25" ht="24" thickTop="1" thickBot="1">
      <c r="A22" s="8" t="s">
        <v>18</v>
      </c>
      <c r="B22" s="8" t="s">
        <v>26</v>
      </c>
      <c r="C22" s="8" t="s">
        <v>32</v>
      </c>
      <c r="D22" s="8" t="s">
        <v>24</v>
      </c>
      <c r="E22" s="8" t="s">
        <v>45</v>
      </c>
      <c r="F22" s="8" t="s">
        <v>20</v>
      </c>
      <c r="G22" s="8" t="s">
        <v>21</v>
      </c>
      <c r="H22" s="8" t="s">
        <v>22</v>
      </c>
      <c r="I22" s="9" t="s">
        <v>46</v>
      </c>
      <c r="J22" s="10">
        <v>27856902000</v>
      </c>
      <c r="K22" s="10">
        <v>0</v>
      </c>
      <c r="L22" s="10">
        <v>0</v>
      </c>
      <c r="M22" s="10">
        <v>27856902000</v>
      </c>
      <c r="N22" s="10">
        <v>3506359906.7199998</v>
      </c>
      <c r="O22" s="10">
        <v>24350542093.279999</v>
      </c>
      <c r="P22" s="10">
        <v>3441460239.7199998</v>
      </c>
      <c r="Q22" s="10">
        <v>3427071224.7199998</v>
      </c>
      <c r="R22" s="10">
        <v>3427071224.7199998</v>
      </c>
      <c r="S22" s="6">
        <f t="shared" si="1"/>
        <v>24415441760.279999</v>
      </c>
      <c r="T22" s="7">
        <f t="shared" si="2"/>
        <v>0.12354066650053189</v>
      </c>
      <c r="U22" s="7">
        <f t="shared" si="3"/>
        <v>0.12302413329091655</v>
      </c>
      <c r="V22" s="7">
        <f t="shared" si="4"/>
        <v>0.12302413329091655</v>
      </c>
      <c r="W22" s="2"/>
      <c r="X22" s="2"/>
      <c r="Y22" s="2"/>
    </row>
    <row r="23" spans="1:25" ht="24" thickTop="1" thickBot="1">
      <c r="A23" s="8" t="s">
        <v>18</v>
      </c>
      <c r="B23" s="8" t="s">
        <v>26</v>
      </c>
      <c r="C23" s="8" t="s">
        <v>47</v>
      </c>
      <c r="D23" s="8" t="s">
        <v>48</v>
      </c>
      <c r="E23" s="8" t="s">
        <v>29</v>
      </c>
      <c r="F23" s="8" t="s">
        <v>20</v>
      </c>
      <c r="G23" s="8" t="s">
        <v>21</v>
      </c>
      <c r="H23" s="8" t="s">
        <v>22</v>
      </c>
      <c r="I23" s="9" t="s">
        <v>49</v>
      </c>
      <c r="J23" s="10">
        <v>31811447000</v>
      </c>
      <c r="K23" s="10">
        <v>0</v>
      </c>
      <c r="L23" s="10">
        <v>0</v>
      </c>
      <c r="M23" s="10">
        <v>31811447000</v>
      </c>
      <c r="N23" s="10">
        <v>31811447000</v>
      </c>
      <c r="O23" s="10">
        <v>0</v>
      </c>
      <c r="P23" s="10">
        <v>31811447000</v>
      </c>
      <c r="Q23" s="10">
        <v>3133053490</v>
      </c>
      <c r="R23" s="10">
        <v>3133053490</v>
      </c>
      <c r="S23" s="6">
        <f t="shared" si="1"/>
        <v>0</v>
      </c>
      <c r="T23" s="7">
        <f t="shared" si="2"/>
        <v>1</v>
      </c>
      <c r="U23" s="7">
        <f t="shared" si="3"/>
        <v>9.8488241984088301E-2</v>
      </c>
      <c r="V23" s="7">
        <f t="shared" si="4"/>
        <v>9.8488241984088301E-2</v>
      </c>
      <c r="W23" s="2"/>
      <c r="X23" s="2"/>
      <c r="Y23" s="2"/>
    </row>
    <row r="24" spans="1:25" ht="24" thickTop="1" thickBot="1">
      <c r="A24" s="11" t="s">
        <v>18</v>
      </c>
      <c r="B24" s="11" t="s">
        <v>50</v>
      </c>
      <c r="C24" s="11"/>
      <c r="D24" s="11"/>
      <c r="E24" s="11"/>
      <c r="F24" s="11"/>
      <c r="G24" s="11"/>
      <c r="H24" s="11"/>
      <c r="I24" s="12" t="s">
        <v>97</v>
      </c>
      <c r="J24" s="13">
        <f>+J25+J26</f>
        <v>15552230000</v>
      </c>
      <c r="K24" s="13">
        <f t="shared" ref="K24:R24" si="8">+K25+K26</f>
        <v>0</v>
      </c>
      <c r="L24" s="13">
        <f t="shared" si="8"/>
        <v>0</v>
      </c>
      <c r="M24" s="13">
        <f t="shared" si="8"/>
        <v>15552230000</v>
      </c>
      <c r="N24" s="13">
        <f t="shared" si="8"/>
        <v>13562752000</v>
      </c>
      <c r="O24" s="13">
        <f t="shared" si="8"/>
        <v>1989478000</v>
      </c>
      <c r="P24" s="13">
        <f t="shared" si="8"/>
        <v>11697599564</v>
      </c>
      <c r="Q24" s="13">
        <f t="shared" si="8"/>
        <v>11258663555</v>
      </c>
      <c r="R24" s="13">
        <f t="shared" si="8"/>
        <v>68196151</v>
      </c>
      <c r="S24" s="14">
        <f t="shared" si="1"/>
        <v>3854630436</v>
      </c>
      <c r="T24" s="15">
        <f t="shared" si="2"/>
        <v>0.75214934218436846</v>
      </c>
      <c r="U24" s="15">
        <f t="shared" si="3"/>
        <v>0.72392599357133991</v>
      </c>
      <c r="V24" s="15">
        <f t="shared" si="4"/>
        <v>4.3849757237386534E-3</v>
      </c>
      <c r="W24" s="2"/>
      <c r="X24" s="2"/>
      <c r="Y24" s="2"/>
    </row>
    <row r="25" spans="1:25" ht="24.75" customHeight="1" thickTop="1" thickBot="1">
      <c r="A25" s="8" t="s">
        <v>18</v>
      </c>
      <c r="B25" s="8" t="s">
        <v>50</v>
      </c>
      <c r="C25" s="8" t="s">
        <v>19</v>
      </c>
      <c r="D25" s="8"/>
      <c r="E25" s="8"/>
      <c r="F25" s="8" t="s">
        <v>20</v>
      </c>
      <c r="G25" s="8" t="s">
        <v>21</v>
      </c>
      <c r="H25" s="8" t="s">
        <v>22</v>
      </c>
      <c r="I25" s="9" t="s">
        <v>51</v>
      </c>
      <c r="J25" s="10">
        <v>13570752000</v>
      </c>
      <c r="K25" s="10">
        <v>0</v>
      </c>
      <c r="L25" s="10">
        <v>0</v>
      </c>
      <c r="M25" s="10">
        <v>13570752000</v>
      </c>
      <c r="N25" s="10">
        <v>13562752000</v>
      </c>
      <c r="O25" s="10">
        <v>8000000</v>
      </c>
      <c r="P25" s="10">
        <v>11697599564</v>
      </c>
      <c r="Q25" s="10">
        <v>11258663555</v>
      </c>
      <c r="R25" s="10">
        <v>68196151</v>
      </c>
      <c r="S25" s="6">
        <f t="shared" si="1"/>
        <v>1873152436</v>
      </c>
      <c r="T25" s="7">
        <f t="shared" si="2"/>
        <v>0.86197136046698075</v>
      </c>
      <c r="U25" s="7">
        <f t="shared" si="3"/>
        <v>0.82962709472548024</v>
      </c>
      <c r="V25" s="7">
        <f t="shared" si="4"/>
        <v>5.0252300683116162E-3</v>
      </c>
      <c r="W25" s="2"/>
      <c r="X25" s="2"/>
      <c r="Y25" s="2"/>
    </row>
    <row r="26" spans="1:25" ht="16.5" thickTop="1" thickBot="1">
      <c r="A26" s="8" t="s">
        <v>18</v>
      </c>
      <c r="B26" s="8" t="s">
        <v>50</v>
      </c>
      <c r="C26" s="8" t="s">
        <v>32</v>
      </c>
      <c r="D26" s="8" t="s">
        <v>19</v>
      </c>
      <c r="E26" s="8"/>
      <c r="F26" s="8" t="s">
        <v>20</v>
      </c>
      <c r="G26" s="8" t="s">
        <v>47</v>
      </c>
      <c r="H26" s="8" t="s">
        <v>52</v>
      </c>
      <c r="I26" s="9" t="s">
        <v>53</v>
      </c>
      <c r="J26" s="10">
        <v>1981478000</v>
      </c>
      <c r="K26" s="10">
        <v>0</v>
      </c>
      <c r="L26" s="10">
        <v>0</v>
      </c>
      <c r="M26" s="10">
        <v>1981478000</v>
      </c>
      <c r="N26" s="10">
        <v>0</v>
      </c>
      <c r="O26" s="10">
        <v>1981478000</v>
      </c>
      <c r="P26" s="10">
        <v>0</v>
      </c>
      <c r="Q26" s="10">
        <v>0</v>
      </c>
      <c r="R26" s="10">
        <v>0</v>
      </c>
      <c r="S26" s="6">
        <f t="shared" si="1"/>
        <v>1981478000</v>
      </c>
      <c r="T26" s="7">
        <f t="shared" si="2"/>
        <v>0</v>
      </c>
      <c r="U26" s="7">
        <f t="shared" si="3"/>
        <v>0</v>
      </c>
      <c r="V26" s="7">
        <f t="shared" si="4"/>
        <v>0</v>
      </c>
      <c r="W26" s="2"/>
      <c r="X26" s="2"/>
      <c r="Y26" s="2"/>
    </row>
    <row r="27" spans="1:25" ht="25.5" customHeight="1" thickTop="1" thickBot="1">
      <c r="A27" s="11" t="s">
        <v>54</v>
      </c>
      <c r="B27" s="11" t="s">
        <v>21</v>
      </c>
      <c r="C27" s="11"/>
      <c r="D27" s="11"/>
      <c r="E27" s="11"/>
      <c r="F27" s="11"/>
      <c r="G27" s="11"/>
      <c r="H27" s="11"/>
      <c r="I27" s="12" t="s">
        <v>98</v>
      </c>
      <c r="J27" s="13">
        <f>+J28</f>
        <v>1015261019</v>
      </c>
      <c r="K27" s="13">
        <f t="shared" ref="K27:R27" si="9">+K28</f>
        <v>0</v>
      </c>
      <c r="L27" s="13">
        <f t="shared" si="9"/>
        <v>0</v>
      </c>
      <c r="M27" s="13">
        <f t="shared" si="9"/>
        <v>1015261019</v>
      </c>
      <c r="N27" s="13">
        <f t="shared" si="9"/>
        <v>0</v>
      </c>
      <c r="O27" s="13">
        <f t="shared" si="9"/>
        <v>1015261019</v>
      </c>
      <c r="P27" s="13">
        <f t="shared" si="9"/>
        <v>0</v>
      </c>
      <c r="Q27" s="13">
        <f t="shared" si="9"/>
        <v>0</v>
      </c>
      <c r="R27" s="13">
        <f t="shared" si="9"/>
        <v>0</v>
      </c>
      <c r="S27" s="14">
        <f t="shared" si="1"/>
        <v>1015261019</v>
      </c>
      <c r="T27" s="15">
        <f t="shared" si="2"/>
        <v>0</v>
      </c>
      <c r="U27" s="15">
        <f t="shared" si="3"/>
        <v>0</v>
      </c>
      <c r="V27" s="15">
        <f t="shared" si="4"/>
        <v>0</v>
      </c>
      <c r="W27" s="2"/>
      <c r="X27" s="2"/>
      <c r="Y27" s="2"/>
    </row>
    <row r="28" spans="1:25" ht="27.75" customHeight="1" thickTop="1" thickBot="1">
      <c r="A28" s="8" t="s">
        <v>54</v>
      </c>
      <c r="B28" s="8" t="s">
        <v>21</v>
      </c>
      <c r="C28" s="8" t="s">
        <v>32</v>
      </c>
      <c r="D28" s="8" t="s">
        <v>19</v>
      </c>
      <c r="E28" s="8"/>
      <c r="F28" s="8" t="s">
        <v>20</v>
      </c>
      <c r="G28" s="8" t="s">
        <v>47</v>
      </c>
      <c r="H28" s="8" t="s">
        <v>22</v>
      </c>
      <c r="I28" s="9" t="s">
        <v>55</v>
      </c>
      <c r="J28" s="10">
        <v>1015261019</v>
      </c>
      <c r="K28" s="10">
        <v>0</v>
      </c>
      <c r="L28" s="10">
        <v>0</v>
      </c>
      <c r="M28" s="10">
        <v>1015261019</v>
      </c>
      <c r="N28" s="10">
        <v>0</v>
      </c>
      <c r="O28" s="10">
        <v>1015261019</v>
      </c>
      <c r="P28" s="10">
        <v>0</v>
      </c>
      <c r="Q28" s="10">
        <v>0</v>
      </c>
      <c r="R28" s="10">
        <v>0</v>
      </c>
      <c r="S28" s="6">
        <f t="shared" si="1"/>
        <v>1015261019</v>
      </c>
      <c r="T28" s="7">
        <f t="shared" si="2"/>
        <v>0</v>
      </c>
      <c r="U28" s="7">
        <f t="shared" si="3"/>
        <v>0</v>
      </c>
      <c r="V28" s="7">
        <f t="shared" si="4"/>
        <v>0</v>
      </c>
      <c r="W28" s="2"/>
      <c r="X28" s="2"/>
      <c r="Y28" s="2"/>
    </row>
    <row r="29" spans="1:25" ht="26.25" customHeight="1" thickTop="1" thickBot="1">
      <c r="A29" s="11" t="s">
        <v>56</v>
      </c>
      <c r="B29" s="11"/>
      <c r="C29" s="11"/>
      <c r="D29" s="11"/>
      <c r="E29" s="11"/>
      <c r="F29" s="11"/>
      <c r="G29" s="11"/>
      <c r="H29" s="11"/>
      <c r="I29" s="12" t="s">
        <v>99</v>
      </c>
      <c r="J29" s="13">
        <f>SUM(J30:J47)</f>
        <v>296975230533</v>
      </c>
      <c r="K29" s="13">
        <f t="shared" ref="K29:R29" si="10">SUM(K30:K47)</f>
        <v>0</v>
      </c>
      <c r="L29" s="13">
        <f t="shared" si="10"/>
        <v>0</v>
      </c>
      <c r="M29" s="13">
        <f t="shared" si="10"/>
        <v>296975230533</v>
      </c>
      <c r="N29" s="13">
        <f t="shared" si="10"/>
        <v>34089592652.889999</v>
      </c>
      <c r="O29" s="13">
        <f t="shared" si="10"/>
        <v>262885637880.10999</v>
      </c>
      <c r="P29" s="13">
        <f t="shared" si="10"/>
        <v>7957478648</v>
      </c>
      <c r="Q29" s="13">
        <f t="shared" si="10"/>
        <v>440085974</v>
      </c>
      <c r="R29" s="13">
        <f t="shared" si="10"/>
        <v>440085974</v>
      </c>
      <c r="S29" s="14">
        <f t="shared" si="1"/>
        <v>289017751885</v>
      </c>
      <c r="T29" s="15">
        <f t="shared" si="2"/>
        <v>2.679509208131E-2</v>
      </c>
      <c r="U29" s="15">
        <f t="shared" si="3"/>
        <v>1.4818945445724554E-3</v>
      </c>
      <c r="V29" s="15">
        <f t="shared" si="4"/>
        <v>1.4818945445724554E-3</v>
      </c>
      <c r="W29" s="2"/>
      <c r="X29" s="2"/>
      <c r="Y29" s="2"/>
    </row>
    <row r="30" spans="1:25" ht="69" thickTop="1" thickBot="1">
      <c r="A30" s="8" t="s">
        <v>56</v>
      </c>
      <c r="B30" s="8" t="s">
        <v>57</v>
      </c>
      <c r="C30" s="8" t="s">
        <v>58</v>
      </c>
      <c r="D30" s="8" t="s">
        <v>59</v>
      </c>
      <c r="E30" s="8"/>
      <c r="F30" s="8" t="s">
        <v>20</v>
      </c>
      <c r="G30" s="8" t="s">
        <v>21</v>
      </c>
      <c r="H30" s="8" t="s">
        <v>22</v>
      </c>
      <c r="I30" s="9" t="s">
        <v>60</v>
      </c>
      <c r="J30" s="10">
        <v>3775000000</v>
      </c>
      <c r="K30" s="10">
        <v>0</v>
      </c>
      <c r="L30" s="10">
        <v>0</v>
      </c>
      <c r="M30" s="10">
        <v>3775000000</v>
      </c>
      <c r="N30" s="10">
        <v>2483658822.02</v>
      </c>
      <c r="O30" s="10">
        <v>1291341177.98</v>
      </c>
      <c r="P30" s="10">
        <v>1636062176</v>
      </c>
      <c r="Q30" s="10">
        <v>115843354</v>
      </c>
      <c r="R30" s="10">
        <v>115843354</v>
      </c>
      <c r="S30" s="6">
        <f t="shared" si="1"/>
        <v>2138937824</v>
      </c>
      <c r="T30" s="7">
        <f t="shared" si="2"/>
        <v>0.43339395390728475</v>
      </c>
      <c r="U30" s="7">
        <f t="shared" si="3"/>
        <v>3.068698119205298E-2</v>
      </c>
      <c r="V30" s="7">
        <f t="shared" si="4"/>
        <v>3.068698119205298E-2</v>
      </c>
      <c r="W30" s="2"/>
      <c r="X30" s="2"/>
      <c r="Y30" s="2"/>
    </row>
    <row r="31" spans="1:25" ht="69" thickTop="1" thickBot="1">
      <c r="A31" s="8" t="s">
        <v>56</v>
      </c>
      <c r="B31" s="8" t="s">
        <v>57</v>
      </c>
      <c r="C31" s="8" t="s">
        <v>58</v>
      </c>
      <c r="D31" s="8" t="s">
        <v>59</v>
      </c>
      <c r="E31" s="8"/>
      <c r="F31" s="8" t="s">
        <v>20</v>
      </c>
      <c r="G31" s="8" t="s">
        <v>61</v>
      </c>
      <c r="H31" s="8" t="s">
        <v>22</v>
      </c>
      <c r="I31" s="9" t="s">
        <v>60</v>
      </c>
      <c r="J31" s="10">
        <v>19001800000</v>
      </c>
      <c r="K31" s="10">
        <v>0</v>
      </c>
      <c r="L31" s="10">
        <v>0</v>
      </c>
      <c r="M31" s="10">
        <v>19001800000</v>
      </c>
      <c r="N31" s="10">
        <v>19001800000</v>
      </c>
      <c r="O31" s="10">
        <v>0</v>
      </c>
      <c r="P31" s="10">
        <v>0</v>
      </c>
      <c r="Q31" s="10">
        <v>0</v>
      </c>
      <c r="R31" s="10">
        <v>0</v>
      </c>
      <c r="S31" s="6">
        <f t="shared" si="1"/>
        <v>19001800000</v>
      </c>
      <c r="T31" s="7">
        <f t="shared" si="2"/>
        <v>0</v>
      </c>
      <c r="U31" s="7">
        <f t="shared" si="3"/>
        <v>0</v>
      </c>
      <c r="V31" s="7">
        <f t="shared" si="4"/>
        <v>0</v>
      </c>
      <c r="W31" s="2"/>
      <c r="X31" s="2"/>
      <c r="Y31" s="2"/>
    </row>
    <row r="32" spans="1:25" ht="46.5" thickTop="1" thickBot="1">
      <c r="A32" s="8" t="s">
        <v>56</v>
      </c>
      <c r="B32" s="8" t="s">
        <v>62</v>
      </c>
      <c r="C32" s="8" t="s">
        <v>58</v>
      </c>
      <c r="D32" s="8" t="s">
        <v>63</v>
      </c>
      <c r="E32" s="8"/>
      <c r="F32" s="8" t="s">
        <v>20</v>
      </c>
      <c r="G32" s="8" t="s">
        <v>21</v>
      </c>
      <c r="H32" s="8" t="s">
        <v>22</v>
      </c>
      <c r="I32" s="9" t="s">
        <v>64</v>
      </c>
      <c r="J32" s="10">
        <v>3800000000</v>
      </c>
      <c r="K32" s="10">
        <v>0</v>
      </c>
      <c r="L32" s="10">
        <v>0</v>
      </c>
      <c r="M32" s="10">
        <v>3800000000</v>
      </c>
      <c r="N32" s="10">
        <v>2306435666.8699999</v>
      </c>
      <c r="O32" s="10">
        <v>1493564333.1300001</v>
      </c>
      <c r="P32" s="10">
        <v>1540366952</v>
      </c>
      <c r="Q32" s="10">
        <v>70000000</v>
      </c>
      <c r="R32" s="10">
        <v>70000000</v>
      </c>
      <c r="S32" s="6">
        <f t="shared" si="1"/>
        <v>2259633048</v>
      </c>
      <c r="T32" s="7">
        <f t="shared" si="2"/>
        <v>0.4053597242105263</v>
      </c>
      <c r="U32" s="7">
        <f t="shared" si="3"/>
        <v>1.8421052631578946E-2</v>
      </c>
      <c r="V32" s="7">
        <f t="shared" si="4"/>
        <v>1.8421052631578946E-2</v>
      </c>
      <c r="W32" s="2"/>
      <c r="X32" s="2"/>
      <c r="Y32" s="2"/>
    </row>
    <row r="33" spans="1:25" ht="46.5" thickTop="1" thickBot="1">
      <c r="A33" s="8" t="s">
        <v>56</v>
      </c>
      <c r="B33" s="8" t="s">
        <v>62</v>
      </c>
      <c r="C33" s="8" t="s">
        <v>58</v>
      </c>
      <c r="D33" s="8" t="s">
        <v>65</v>
      </c>
      <c r="E33" s="8"/>
      <c r="F33" s="8" t="s">
        <v>20</v>
      </c>
      <c r="G33" s="8" t="s">
        <v>21</v>
      </c>
      <c r="H33" s="8" t="s">
        <v>22</v>
      </c>
      <c r="I33" s="9" t="s">
        <v>66</v>
      </c>
      <c r="J33" s="10">
        <v>10422750116</v>
      </c>
      <c r="K33" s="10">
        <v>0</v>
      </c>
      <c r="L33" s="10">
        <v>0</v>
      </c>
      <c r="M33" s="10">
        <v>10422750116</v>
      </c>
      <c r="N33" s="10">
        <v>2828754000</v>
      </c>
      <c r="O33" s="10">
        <v>7593996116</v>
      </c>
      <c r="P33" s="10">
        <v>698351216</v>
      </c>
      <c r="Q33" s="10">
        <v>60142920</v>
      </c>
      <c r="R33" s="10">
        <v>60142920</v>
      </c>
      <c r="S33" s="6">
        <f t="shared" si="1"/>
        <v>9724398900</v>
      </c>
      <c r="T33" s="7">
        <f t="shared" si="2"/>
        <v>6.7002586479355253E-2</v>
      </c>
      <c r="U33" s="7">
        <f t="shared" si="3"/>
        <v>5.770350371124641E-3</v>
      </c>
      <c r="V33" s="7">
        <f t="shared" si="4"/>
        <v>5.770350371124641E-3</v>
      </c>
      <c r="W33" s="2"/>
      <c r="X33" s="2"/>
      <c r="Y33" s="2"/>
    </row>
    <row r="34" spans="1:25" ht="57.75" thickTop="1" thickBot="1">
      <c r="A34" s="8" t="s">
        <v>56</v>
      </c>
      <c r="B34" s="8" t="s">
        <v>62</v>
      </c>
      <c r="C34" s="8" t="s">
        <v>58</v>
      </c>
      <c r="D34" s="8" t="s">
        <v>67</v>
      </c>
      <c r="E34" s="8"/>
      <c r="F34" s="8" t="s">
        <v>20</v>
      </c>
      <c r="G34" s="8" t="s">
        <v>21</v>
      </c>
      <c r="H34" s="8" t="s">
        <v>22</v>
      </c>
      <c r="I34" s="9" t="s">
        <v>68</v>
      </c>
      <c r="J34" s="10">
        <v>20775856863</v>
      </c>
      <c r="K34" s="10">
        <v>0</v>
      </c>
      <c r="L34" s="10">
        <v>0</v>
      </c>
      <c r="M34" s="10">
        <v>20775856863</v>
      </c>
      <c r="N34" s="10">
        <v>0</v>
      </c>
      <c r="O34" s="10">
        <v>20775856863</v>
      </c>
      <c r="P34" s="10">
        <v>0</v>
      </c>
      <c r="Q34" s="10">
        <v>0</v>
      </c>
      <c r="R34" s="10">
        <v>0</v>
      </c>
      <c r="S34" s="6">
        <f t="shared" si="1"/>
        <v>20775856863</v>
      </c>
      <c r="T34" s="7">
        <f t="shared" si="2"/>
        <v>0</v>
      </c>
      <c r="U34" s="7">
        <f t="shared" si="3"/>
        <v>0</v>
      </c>
      <c r="V34" s="7">
        <f t="shared" si="4"/>
        <v>0</v>
      </c>
      <c r="W34" s="2"/>
      <c r="X34" s="2"/>
      <c r="Y34" s="2"/>
    </row>
    <row r="35" spans="1:25" ht="35.25" thickTop="1" thickBot="1">
      <c r="A35" s="8" t="s">
        <v>56</v>
      </c>
      <c r="B35" s="8" t="s">
        <v>62</v>
      </c>
      <c r="C35" s="8" t="s">
        <v>58</v>
      </c>
      <c r="D35" s="8" t="s">
        <v>69</v>
      </c>
      <c r="E35" s="8"/>
      <c r="F35" s="8" t="s">
        <v>20</v>
      </c>
      <c r="G35" s="8" t="s">
        <v>21</v>
      </c>
      <c r="H35" s="8" t="s">
        <v>22</v>
      </c>
      <c r="I35" s="9" t="s">
        <v>70</v>
      </c>
      <c r="J35" s="10">
        <v>6092612574</v>
      </c>
      <c r="K35" s="10">
        <v>0</v>
      </c>
      <c r="L35" s="10">
        <v>0</v>
      </c>
      <c r="M35" s="10">
        <v>6092612574</v>
      </c>
      <c r="N35" s="10">
        <v>1837368000</v>
      </c>
      <c r="O35" s="10">
        <v>4255244574</v>
      </c>
      <c r="P35" s="10">
        <v>1644136000</v>
      </c>
      <c r="Q35" s="10">
        <v>56000000</v>
      </c>
      <c r="R35" s="10">
        <v>56000000</v>
      </c>
      <c r="S35" s="6">
        <f t="shared" si="1"/>
        <v>4448476574</v>
      </c>
      <c r="T35" s="7">
        <f t="shared" si="2"/>
        <v>0.26985730341960196</v>
      </c>
      <c r="U35" s="7">
        <f t="shared" si="3"/>
        <v>9.1914592171801531E-3</v>
      </c>
      <c r="V35" s="7">
        <f t="shared" si="4"/>
        <v>9.1914592171801531E-3</v>
      </c>
      <c r="W35" s="2"/>
      <c r="X35" s="2"/>
      <c r="Y35" s="2"/>
    </row>
    <row r="36" spans="1:25" ht="57.75" thickTop="1" thickBot="1">
      <c r="A36" s="8" t="s">
        <v>56</v>
      </c>
      <c r="B36" s="8" t="s">
        <v>62</v>
      </c>
      <c r="C36" s="8" t="s">
        <v>58</v>
      </c>
      <c r="D36" s="8" t="s">
        <v>71</v>
      </c>
      <c r="E36" s="8"/>
      <c r="F36" s="8" t="s">
        <v>20</v>
      </c>
      <c r="G36" s="8" t="s">
        <v>21</v>
      </c>
      <c r="H36" s="8" t="s">
        <v>22</v>
      </c>
      <c r="I36" s="9" t="s">
        <v>72</v>
      </c>
      <c r="J36" s="10">
        <v>19000000000</v>
      </c>
      <c r="K36" s="10">
        <v>0</v>
      </c>
      <c r="L36" s="10">
        <v>0</v>
      </c>
      <c r="M36" s="10">
        <v>19000000000</v>
      </c>
      <c r="N36" s="10">
        <v>702640000</v>
      </c>
      <c r="O36" s="10">
        <v>18297360000</v>
      </c>
      <c r="P36" s="10">
        <v>532640000</v>
      </c>
      <c r="Q36" s="10">
        <v>58000000</v>
      </c>
      <c r="R36" s="10">
        <v>58000000</v>
      </c>
      <c r="S36" s="6">
        <f t="shared" si="1"/>
        <v>18467360000</v>
      </c>
      <c r="T36" s="7">
        <f t="shared" si="2"/>
        <v>2.8033684210526315E-2</v>
      </c>
      <c r="U36" s="7">
        <f t="shared" si="3"/>
        <v>3.0526315789473684E-3</v>
      </c>
      <c r="V36" s="7">
        <f t="shared" si="4"/>
        <v>3.0526315789473684E-3</v>
      </c>
      <c r="W36" s="2"/>
      <c r="X36" s="2"/>
      <c r="Y36" s="2"/>
    </row>
    <row r="37" spans="1:25" ht="35.25" thickTop="1" thickBot="1">
      <c r="A37" s="8" t="s">
        <v>56</v>
      </c>
      <c r="B37" s="8" t="s">
        <v>62</v>
      </c>
      <c r="C37" s="8" t="s">
        <v>58</v>
      </c>
      <c r="D37" s="8" t="s">
        <v>73</v>
      </c>
      <c r="E37" s="8"/>
      <c r="F37" s="8" t="s">
        <v>20</v>
      </c>
      <c r="G37" s="8" t="s">
        <v>21</v>
      </c>
      <c r="H37" s="8" t="s">
        <v>22</v>
      </c>
      <c r="I37" s="9" t="s">
        <v>74</v>
      </c>
      <c r="J37" s="10">
        <v>138789700000</v>
      </c>
      <c r="K37" s="10">
        <v>0</v>
      </c>
      <c r="L37" s="10">
        <v>0</v>
      </c>
      <c r="M37" s="10">
        <v>138789700000</v>
      </c>
      <c r="N37" s="10">
        <v>0</v>
      </c>
      <c r="O37" s="10">
        <v>138789700000</v>
      </c>
      <c r="P37" s="10">
        <v>0</v>
      </c>
      <c r="Q37" s="10">
        <v>0</v>
      </c>
      <c r="R37" s="10">
        <v>0</v>
      </c>
      <c r="S37" s="6">
        <f t="shared" si="1"/>
        <v>138789700000</v>
      </c>
      <c r="T37" s="7">
        <f t="shared" si="2"/>
        <v>0</v>
      </c>
      <c r="U37" s="7">
        <f t="shared" si="3"/>
        <v>0</v>
      </c>
      <c r="V37" s="7">
        <f t="shared" si="4"/>
        <v>0</v>
      </c>
      <c r="W37" s="2"/>
      <c r="X37" s="2"/>
      <c r="Y37" s="2"/>
    </row>
    <row r="38" spans="1:25" ht="35.25" thickTop="1" thickBot="1">
      <c r="A38" s="8" t="s">
        <v>56</v>
      </c>
      <c r="B38" s="8" t="s">
        <v>62</v>
      </c>
      <c r="C38" s="8" t="s">
        <v>58</v>
      </c>
      <c r="D38" s="8" t="s">
        <v>73</v>
      </c>
      <c r="E38" s="8"/>
      <c r="F38" s="8" t="s">
        <v>20</v>
      </c>
      <c r="G38" s="8" t="s">
        <v>47</v>
      </c>
      <c r="H38" s="8" t="s">
        <v>22</v>
      </c>
      <c r="I38" s="9" t="s">
        <v>74</v>
      </c>
      <c r="J38" s="10">
        <v>55997510980</v>
      </c>
      <c r="K38" s="10">
        <v>0</v>
      </c>
      <c r="L38" s="10">
        <v>0</v>
      </c>
      <c r="M38" s="10">
        <v>55997510980</v>
      </c>
      <c r="N38" s="10">
        <v>0</v>
      </c>
      <c r="O38" s="10">
        <v>55997510980</v>
      </c>
      <c r="P38" s="10">
        <v>0</v>
      </c>
      <c r="Q38" s="10">
        <v>0</v>
      </c>
      <c r="R38" s="10">
        <v>0</v>
      </c>
      <c r="S38" s="6">
        <f t="shared" si="1"/>
        <v>55997510980</v>
      </c>
      <c r="T38" s="7">
        <f t="shared" si="2"/>
        <v>0</v>
      </c>
      <c r="U38" s="7">
        <f t="shared" si="3"/>
        <v>0</v>
      </c>
      <c r="V38" s="7">
        <f t="shared" si="4"/>
        <v>0</v>
      </c>
      <c r="W38" s="2"/>
      <c r="X38" s="2"/>
      <c r="Y38" s="2"/>
    </row>
    <row r="39" spans="1:25" ht="46.5" thickTop="1" thickBot="1">
      <c r="A39" s="8" t="s">
        <v>56</v>
      </c>
      <c r="B39" s="8" t="s">
        <v>62</v>
      </c>
      <c r="C39" s="8" t="s">
        <v>58</v>
      </c>
      <c r="D39" s="8" t="s">
        <v>75</v>
      </c>
      <c r="E39" s="8"/>
      <c r="F39" s="8" t="s">
        <v>20</v>
      </c>
      <c r="G39" s="8" t="s">
        <v>21</v>
      </c>
      <c r="H39" s="8" t="s">
        <v>22</v>
      </c>
      <c r="I39" s="9" t="s">
        <v>76</v>
      </c>
      <c r="J39" s="10">
        <v>1000000000</v>
      </c>
      <c r="K39" s="10">
        <v>0</v>
      </c>
      <c r="L39" s="10">
        <v>0</v>
      </c>
      <c r="M39" s="10">
        <v>1000000000</v>
      </c>
      <c r="N39" s="10">
        <v>0</v>
      </c>
      <c r="O39" s="10">
        <v>1000000000</v>
      </c>
      <c r="P39" s="10">
        <v>0</v>
      </c>
      <c r="Q39" s="10">
        <v>0</v>
      </c>
      <c r="R39" s="10">
        <v>0</v>
      </c>
      <c r="S39" s="6">
        <f t="shared" si="1"/>
        <v>1000000000</v>
      </c>
      <c r="T39" s="7">
        <f t="shared" si="2"/>
        <v>0</v>
      </c>
      <c r="U39" s="7">
        <f t="shared" si="3"/>
        <v>0</v>
      </c>
      <c r="V39" s="7">
        <f t="shared" si="4"/>
        <v>0</v>
      </c>
      <c r="W39" s="2"/>
      <c r="X39" s="2"/>
      <c r="Y39" s="2"/>
    </row>
    <row r="40" spans="1:25" ht="116.25" customHeight="1" thickTop="1" thickBot="1">
      <c r="A40" s="8" t="s">
        <v>56</v>
      </c>
      <c r="B40" s="8" t="s">
        <v>62</v>
      </c>
      <c r="C40" s="8" t="s">
        <v>58</v>
      </c>
      <c r="D40" s="8" t="s">
        <v>77</v>
      </c>
      <c r="E40" s="8"/>
      <c r="F40" s="8" t="s">
        <v>20</v>
      </c>
      <c r="G40" s="8" t="s">
        <v>21</v>
      </c>
      <c r="H40" s="8" t="s">
        <v>22</v>
      </c>
      <c r="I40" s="9" t="s">
        <v>78</v>
      </c>
      <c r="J40" s="10">
        <v>4000000000</v>
      </c>
      <c r="K40" s="10">
        <v>0</v>
      </c>
      <c r="L40" s="10">
        <v>0</v>
      </c>
      <c r="M40" s="10">
        <v>4000000000</v>
      </c>
      <c r="N40" s="10">
        <v>606248000</v>
      </c>
      <c r="O40" s="10">
        <v>3393752000</v>
      </c>
      <c r="P40" s="10">
        <v>433392000</v>
      </c>
      <c r="Q40" s="10">
        <v>16099700</v>
      </c>
      <c r="R40" s="10">
        <v>16099700</v>
      </c>
      <c r="S40" s="6">
        <f t="shared" si="1"/>
        <v>3566608000</v>
      </c>
      <c r="T40" s="7">
        <f t="shared" si="2"/>
        <v>0.108348</v>
      </c>
      <c r="U40" s="7">
        <f t="shared" si="3"/>
        <v>4.0249250000000004E-3</v>
      </c>
      <c r="V40" s="7">
        <f t="shared" si="4"/>
        <v>4.0249250000000004E-3</v>
      </c>
      <c r="W40" s="2"/>
      <c r="X40" s="2"/>
      <c r="Y40" s="2"/>
    </row>
    <row r="41" spans="1:25" ht="57.75" customHeight="1" thickTop="1" thickBot="1">
      <c r="A41" s="8" t="s">
        <v>56</v>
      </c>
      <c r="B41" s="8" t="s">
        <v>62</v>
      </c>
      <c r="C41" s="8" t="s">
        <v>58</v>
      </c>
      <c r="D41" s="8" t="s">
        <v>79</v>
      </c>
      <c r="E41" s="8"/>
      <c r="F41" s="8" t="s">
        <v>20</v>
      </c>
      <c r="G41" s="8" t="s">
        <v>21</v>
      </c>
      <c r="H41" s="8" t="s">
        <v>22</v>
      </c>
      <c r="I41" s="9" t="s">
        <v>80</v>
      </c>
      <c r="J41" s="10">
        <v>2900000000</v>
      </c>
      <c r="K41" s="10">
        <v>0</v>
      </c>
      <c r="L41" s="10">
        <v>0</v>
      </c>
      <c r="M41" s="10">
        <v>2900000000</v>
      </c>
      <c r="N41" s="10">
        <v>474488000</v>
      </c>
      <c r="O41" s="10">
        <v>2425512000</v>
      </c>
      <c r="P41" s="10">
        <v>420830440</v>
      </c>
      <c r="Q41" s="10">
        <v>4000000</v>
      </c>
      <c r="R41" s="10">
        <v>4000000</v>
      </c>
      <c r="S41" s="6">
        <f t="shared" si="1"/>
        <v>2479169560</v>
      </c>
      <c r="T41" s="7">
        <f t="shared" si="2"/>
        <v>0.14511394482758622</v>
      </c>
      <c r="U41" s="7">
        <f t="shared" si="3"/>
        <v>1.3793103448275861E-3</v>
      </c>
      <c r="V41" s="7">
        <f t="shared" si="4"/>
        <v>1.3793103448275861E-3</v>
      </c>
      <c r="W41" s="2"/>
      <c r="X41" s="2"/>
      <c r="Y41" s="2"/>
    </row>
    <row r="42" spans="1:25" ht="47.25" customHeight="1" thickTop="1" thickBot="1">
      <c r="A42" s="8" t="s">
        <v>56</v>
      </c>
      <c r="B42" s="8" t="s">
        <v>62</v>
      </c>
      <c r="C42" s="8" t="s">
        <v>58</v>
      </c>
      <c r="D42" s="8" t="s">
        <v>81</v>
      </c>
      <c r="E42" s="8"/>
      <c r="F42" s="8" t="s">
        <v>20</v>
      </c>
      <c r="G42" s="8" t="s">
        <v>21</v>
      </c>
      <c r="H42" s="8" t="s">
        <v>22</v>
      </c>
      <c r="I42" s="9" t="s">
        <v>82</v>
      </c>
      <c r="J42" s="10">
        <v>6000000000</v>
      </c>
      <c r="K42" s="10">
        <v>0</v>
      </c>
      <c r="L42" s="10">
        <v>0</v>
      </c>
      <c r="M42" s="10">
        <v>6000000000</v>
      </c>
      <c r="N42" s="10">
        <v>203968000</v>
      </c>
      <c r="O42" s="10">
        <v>5796032000</v>
      </c>
      <c r="P42" s="10">
        <v>126616000</v>
      </c>
      <c r="Q42" s="10">
        <v>10000000</v>
      </c>
      <c r="R42" s="10">
        <v>10000000</v>
      </c>
      <c r="S42" s="6">
        <f t="shared" si="1"/>
        <v>5873384000</v>
      </c>
      <c r="T42" s="7">
        <f t="shared" si="2"/>
        <v>2.1102666666666665E-2</v>
      </c>
      <c r="U42" s="7">
        <f t="shared" si="3"/>
        <v>1.6666666666666668E-3</v>
      </c>
      <c r="V42" s="7">
        <f t="shared" si="4"/>
        <v>1.6666666666666668E-3</v>
      </c>
      <c r="W42" s="2"/>
      <c r="X42" s="2"/>
      <c r="Y42" s="2"/>
    </row>
    <row r="43" spans="1:25" ht="51.75" customHeight="1" thickTop="1" thickBot="1">
      <c r="A43" s="8" t="s">
        <v>56</v>
      </c>
      <c r="B43" s="8" t="s">
        <v>83</v>
      </c>
      <c r="C43" s="8" t="s">
        <v>58</v>
      </c>
      <c r="D43" s="8" t="s">
        <v>84</v>
      </c>
      <c r="E43" s="8"/>
      <c r="F43" s="8" t="s">
        <v>20</v>
      </c>
      <c r="G43" s="8" t="s">
        <v>21</v>
      </c>
      <c r="H43" s="8" t="s">
        <v>22</v>
      </c>
      <c r="I43" s="9" t="s">
        <v>85</v>
      </c>
      <c r="J43" s="10">
        <v>170000000</v>
      </c>
      <c r="K43" s="10">
        <v>0</v>
      </c>
      <c r="L43" s="10">
        <v>0</v>
      </c>
      <c r="M43" s="10">
        <v>170000000</v>
      </c>
      <c r="N43" s="10">
        <v>105700000</v>
      </c>
      <c r="O43" s="10">
        <v>64300000</v>
      </c>
      <c r="P43" s="10">
        <v>100700000</v>
      </c>
      <c r="Q43" s="10">
        <v>2500000</v>
      </c>
      <c r="R43" s="10">
        <v>2500000</v>
      </c>
      <c r="S43" s="6">
        <f t="shared" si="1"/>
        <v>69300000</v>
      </c>
      <c r="T43" s="7">
        <f t="shared" si="2"/>
        <v>0.59235294117647064</v>
      </c>
      <c r="U43" s="7">
        <f t="shared" si="3"/>
        <v>1.4705882352941176E-2</v>
      </c>
      <c r="V43" s="7">
        <f t="shared" si="4"/>
        <v>1.4705882352941176E-2</v>
      </c>
      <c r="W43" s="2"/>
      <c r="X43" s="2"/>
      <c r="Y43" s="2"/>
    </row>
    <row r="44" spans="1:25" ht="91.5" thickTop="1" thickBot="1">
      <c r="A44" s="8" t="s">
        <v>56</v>
      </c>
      <c r="B44" s="8" t="s">
        <v>83</v>
      </c>
      <c r="C44" s="8" t="s">
        <v>58</v>
      </c>
      <c r="D44" s="8" t="s">
        <v>86</v>
      </c>
      <c r="E44" s="8"/>
      <c r="F44" s="8" t="s">
        <v>20</v>
      </c>
      <c r="G44" s="8" t="s">
        <v>21</v>
      </c>
      <c r="H44" s="8" t="s">
        <v>22</v>
      </c>
      <c r="I44" s="9" t="s">
        <v>87</v>
      </c>
      <c r="J44" s="10">
        <v>300000000</v>
      </c>
      <c r="K44" s="10">
        <v>0</v>
      </c>
      <c r="L44" s="10">
        <v>0</v>
      </c>
      <c r="M44" s="10">
        <v>300000000</v>
      </c>
      <c r="N44" s="10">
        <v>89108000</v>
      </c>
      <c r="O44" s="10">
        <v>210892000</v>
      </c>
      <c r="P44" s="10">
        <v>74108000</v>
      </c>
      <c r="Q44" s="10">
        <v>2500000</v>
      </c>
      <c r="R44" s="10">
        <v>2500000</v>
      </c>
      <c r="S44" s="6">
        <f t="shared" si="1"/>
        <v>225892000</v>
      </c>
      <c r="T44" s="7">
        <f t="shared" si="2"/>
        <v>0.24702666666666667</v>
      </c>
      <c r="U44" s="7">
        <f t="shared" si="3"/>
        <v>8.3333333333333332E-3</v>
      </c>
      <c r="V44" s="7">
        <f t="shared" si="4"/>
        <v>8.3333333333333332E-3</v>
      </c>
      <c r="W44" s="2"/>
      <c r="X44" s="2"/>
      <c r="Y44" s="2"/>
    </row>
    <row r="45" spans="1:25" ht="66" customHeight="1" thickTop="1" thickBot="1">
      <c r="A45" s="8" t="s">
        <v>56</v>
      </c>
      <c r="B45" s="8" t="s">
        <v>83</v>
      </c>
      <c r="C45" s="8" t="s">
        <v>58</v>
      </c>
      <c r="D45" s="8" t="s">
        <v>88</v>
      </c>
      <c r="E45" s="8"/>
      <c r="F45" s="8" t="s">
        <v>20</v>
      </c>
      <c r="G45" s="8" t="s">
        <v>21</v>
      </c>
      <c r="H45" s="8" t="s">
        <v>22</v>
      </c>
      <c r="I45" s="9" t="s">
        <v>89</v>
      </c>
      <c r="J45" s="10">
        <v>150000000</v>
      </c>
      <c r="K45" s="10">
        <v>0</v>
      </c>
      <c r="L45" s="10">
        <v>0</v>
      </c>
      <c r="M45" s="10">
        <v>150000000</v>
      </c>
      <c r="N45" s="10">
        <v>94814998</v>
      </c>
      <c r="O45" s="10">
        <v>55185002</v>
      </c>
      <c r="P45" s="10">
        <v>69728000</v>
      </c>
      <c r="Q45" s="10">
        <v>15000000</v>
      </c>
      <c r="R45" s="10">
        <v>15000000</v>
      </c>
      <c r="S45" s="6">
        <f t="shared" si="1"/>
        <v>80272000</v>
      </c>
      <c r="T45" s="7">
        <f t="shared" si="2"/>
        <v>0.46485333333333334</v>
      </c>
      <c r="U45" s="7">
        <f t="shared" si="3"/>
        <v>0.1</v>
      </c>
      <c r="V45" s="7">
        <f t="shared" si="4"/>
        <v>0.1</v>
      </c>
      <c r="W45" s="2"/>
      <c r="X45" s="2"/>
      <c r="Y45" s="2"/>
    </row>
    <row r="46" spans="1:25" ht="49.5" customHeight="1" thickTop="1" thickBot="1">
      <c r="A46" s="8" t="s">
        <v>56</v>
      </c>
      <c r="B46" s="8" t="s">
        <v>90</v>
      </c>
      <c r="C46" s="8" t="s">
        <v>58</v>
      </c>
      <c r="D46" s="8" t="s">
        <v>84</v>
      </c>
      <c r="E46" s="8"/>
      <c r="F46" s="8" t="s">
        <v>20</v>
      </c>
      <c r="G46" s="8" t="s">
        <v>21</v>
      </c>
      <c r="H46" s="8" t="s">
        <v>22</v>
      </c>
      <c r="I46" s="9" t="s">
        <v>91</v>
      </c>
      <c r="J46" s="10">
        <v>2900000000</v>
      </c>
      <c r="K46" s="10">
        <v>0</v>
      </c>
      <c r="L46" s="10">
        <v>0</v>
      </c>
      <c r="M46" s="10">
        <v>2900000000</v>
      </c>
      <c r="N46" s="10">
        <v>2229199999</v>
      </c>
      <c r="O46" s="10">
        <v>670800001</v>
      </c>
      <c r="P46" s="10">
        <v>158872864</v>
      </c>
      <c r="Q46" s="10">
        <v>0</v>
      </c>
      <c r="R46" s="10">
        <v>0</v>
      </c>
      <c r="S46" s="6">
        <f t="shared" si="1"/>
        <v>2741127136</v>
      </c>
      <c r="T46" s="7">
        <f t="shared" si="2"/>
        <v>5.478374620689655E-2</v>
      </c>
      <c r="U46" s="7">
        <f t="shared" si="3"/>
        <v>0</v>
      </c>
      <c r="V46" s="7">
        <f t="shared" si="4"/>
        <v>0</v>
      </c>
      <c r="W46" s="2"/>
      <c r="X46" s="2"/>
      <c r="Y46" s="2"/>
    </row>
    <row r="47" spans="1:25" ht="52.5" customHeight="1" thickTop="1" thickBot="1">
      <c r="A47" s="8" t="s">
        <v>56</v>
      </c>
      <c r="B47" s="8" t="s">
        <v>90</v>
      </c>
      <c r="C47" s="8" t="s">
        <v>58</v>
      </c>
      <c r="D47" s="8" t="s">
        <v>86</v>
      </c>
      <c r="E47" s="8"/>
      <c r="F47" s="8" t="s">
        <v>20</v>
      </c>
      <c r="G47" s="8" t="s">
        <v>21</v>
      </c>
      <c r="H47" s="8" t="s">
        <v>22</v>
      </c>
      <c r="I47" s="9" t="s">
        <v>92</v>
      </c>
      <c r="J47" s="10">
        <v>1900000000</v>
      </c>
      <c r="K47" s="10">
        <v>0</v>
      </c>
      <c r="L47" s="10">
        <v>0</v>
      </c>
      <c r="M47" s="10">
        <v>1900000000</v>
      </c>
      <c r="N47" s="10">
        <v>1125409167</v>
      </c>
      <c r="O47" s="10">
        <v>774590833</v>
      </c>
      <c r="P47" s="10">
        <v>521675000</v>
      </c>
      <c r="Q47" s="10">
        <v>30000000</v>
      </c>
      <c r="R47" s="10">
        <v>30000000</v>
      </c>
      <c r="S47" s="6">
        <f t="shared" si="1"/>
        <v>1378325000</v>
      </c>
      <c r="T47" s="7">
        <f t="shared" si="2"/>
        <v>0.27456578947368421</v>
      </c>
      <c r="U47" s="7">
        <f t="shared" si="3"/>
        <v>1.5789473684210527E-2</v>
      </c>
      <c r="V47" s="7">
        <f t="shared" si="4"/>
        <v>1.5789473684210527E-2</v>
      </c>
      <c r="W47" s="2"/>
      <c r="X47" s="2"/>
      <c r="Y47" s="2"/>
    </row>
    <row r="48" spans="1:25" ht="31.5" customHeight="1" thickTop="1" thickBot="1">
      <c r="A48" s="8"/>
      <c r="B48" s="8"/>
      <c r="C48" s="8"/>
      <c r="D48" s="8"/>
      <c r="E48" s="8"/>
      <c r="F48" s="8"/>
      <c r="G48" s="8"/>
      <c r="H48" s="8"/>
      <c r="I48" s="9" t="s">
        <v>100</v>
      </c>
      <c r="J48" s="10">
        <f>+J6+J27+J29</f>
        <v>690420699552</v>
      </c>
      <c r="K48" s="10">
        <f t="shared" ref="K48:R48" si="11">+K6+K27+K29</f>
        <v>0</v>
      </c>
      <c r="L48" s="10">
        <f t="shared" si="11"/>
        <v>0</v>
      </c>
      <c r="M48" s="10">
        <f t="shared" si="11"/>
        <v>690420699552</v>
      </c>
      <c r="N48" s="10">
        <f t="shared" si="11"/>
        <v>309300276750.16003</v>
      </c>
      <c r="O48" s="10">
        <f t="shared" si="11"/>
        <v>381120422801.83997</v>
      </c>
      <c r="P48" s="10">
        <f t="shared" si="11"/>
        <v>236749628809.13998</v>
      </c>
      <c r="Q48" s="10">
        <f t="shared" si="11"/>
        <v>55560236140.430008</v>
      </c>
      <c r="R48" s="10">
        <f t="shared" si="11"/>
        <v>42538288993.43</v>
      </c>
      <c r="S48" s="6">
        <f t="shared" si="1"/>
        <v>453671070742.85999</v>
      </c>
      <c r="T48" s="7">
        <f t="shared" si="2"/>
        <v>0.34290633082519401</v>
      </c>
      <c r="U48" s="7">
        <f t="shared" si="3"/>
        <v>8.0473016200820632E-2</v>
      </c>
      <c r="V48" s="7">
        <f t="shared" si="4"/>
        <v>6.1612128693465065E-2</v>
      </c>
      <c r="W48" s="2"/>
      <c r="X48" s="2"/>
      <c r="Y48" s="2"/>
    </row>
    <row r="49" spans="1:16" ht="17.25" customHeight="1" thickTop="1">
      <c r="A49" s="2" t="s">
        <v>108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2" customHeight="1">
      <c r="A50" s="2" t="s">
        <v>109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2" customHeight="1">
      <c r="A51" s="2" t="s">
        <v>110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3" spans="1:16" ht="35.1" customHeight="1"/>
    <row r="54" spans="1:16" ht="35.1" customHeight="1"/>
    <row r="55" spans="1:16" ht="35.1" customHeight="1"/>
    <row r="56" spans="1:16" ht="35.1" customHeight="1"/>
    <row r="57" spans="1:16" ht="35.1" customHeight="1"/>
    <row r="58" spans="1:16" ht="35.1" customHeight="1"/>
    <row r="59" spans="1:16" ht="35.1" customHeight="1"/>
    <row r="60" spans="1:16" ht="35.1" customHeight="1"/>
    <row r="61" spans="1:16" ht="35.1" customHeight="1"/>
    <row r="62" spans="1:16" ht="35.1" customHeight="1"/>
    <row r="63" spans="1:16" ht="35.1" customHeight="1"/>
    <row r="64" spans="1:16" ht="35.1" customHeight="1"/>
    <row r="65" spans="1:25" ht="35.1" customHeight="1"/>
    <row r="66" spans="1:25" ht="45.75" customHeight="1"/>
    <row r="67" spans="1:25" ht="51" customHeight="1"/>
    <row r="68" spans="1:25" ht="29.25" customHeight="1"/>
    <row r="71" spans="1:25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</sheetData>
  <mergeCells count="4">
    <mergeCell ref="A1:V1"/>
    <mergeCell ref="A2:V2"/>
    <mergeCell ref="A3:V3"/>
    <mergeCell ref="R4:V4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2023-03-10T22:53:18Z</cp:lastPrinted>
  <dcterms:created xsi:type="dcterms:W3CDTF">2023-03-01T13:00:28Z</dcterms:created>
  <dcterms:modified xsi:type="dcterms:W3CDTF">2023-03-10T22:56:55Z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