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'!$5:$5</definedName>
  </definedNames>
  <calcPr calcId="152511"/>
</workbook>
</file>

<file path=xl/calcChain.xml><?xml version="1.0" encoding="utf-8"?>
<calcChain xmlns="http://schemas.openxmlformats.org/spreadsheetml/2006/main">
  <c r="U27" i="1" l="1"/>
  <c r="T27" i="1"/>
  <c r="S27" i="1"/>
  <c r="R27" i="1"/>
  <c r="U26" i="1"/>
  <c r="T26" i="1"/>
  <c r="S26" i="1"/>
  <c r="R26" i="1"/>
  <c r="U25" i="1"/>
  <c r="T25" i="1"/>
  <c r="S25" i="1"/>
  <c r="R25" i="1"/>
  <c r="U23" i="1"/>
  <c r="T23" i="1"/>
  <c r="S23" i="1"/>
  <c r="R23" i="1"/>
  <c r="U22" i="1"/>
  <c r="T22" i="1"/>
  <c r="S22" i="1"/>
  <c r="R22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8" i="1"/>
  <c r="T8" i="1"/>
  <c r="S8" i="1"/>
  <c r="R8" i="1"/>
  <c r="U7" i="1"/>
  <c r="T7" i="1"/>
  <c r="S7" i="1"/>
  <c r="R7" i="1"/>
  <c r="Q28" i="1" l="1"/>
  <c r="P28" i="1"/>
  <c r="O28" i="1"/>
  <c r="S28" i="1" s="1"/>
  <c r="N28" i="1"/>
  <c r="M28" i="1"/>
  <c r="L28" i="1"/>
  <c r="K28" i="1"/>
  <c r="J28" i="1"/>
  <c r="I28" i="1"/>
  <c r="Q24" i="1"/>
  <c r="P24" i="1"/>
  <c r="O24" i="1"/>
  <c r="S24" i="1" s="1"/>
  <c r="N24" i="1"/>
  <c r="M24" i="1"/>
  <c r="L24" i="1"/>
  <c r="K24" i="1"/>
  <c r="J24" i="1"/>
  <c r="I24" i="1"/>
  <c r="Q21" i="1"/>
  <c r="P21" i="1"/>
  <c r="O21" i="1"/>
  <c r="N21" i="1"/>
  <c r="M21" i="1"/>
  <c r="L21" i="1"/>
  <c r="R21" i="1" s="1"/>
  <c r="K21" i="1"/>
  <c r="J21" i="1"/>
  <c r="I21" i="1"/>
  <c r="Q9" i="1"/>
  <c r="P9" i="1"/>
  <c r="O9" i="1"/>
  <c r="N9" i="1"/>
  <c r="M9" i="1"/>
  <c r="M29" i="1" s="1"/>
  <c r="L9" i="1"/>
  <c r="R9" i="1" s="1"/>
  <c r="K9" i="1"/>
  <c r="J9" i="1"/>
  <c r="I9" i="1"/>
  <c r="Q29" i="1" l="1"/>
  <c r="U9" i="1"/>
  <c r="U21" i="1"/>
  <c r="T24" i="1"/>
  <c r="T21" i="1"/>
  <c r="R24" i="1"/>
  <c r="S9" i="1"/>
  <c r="U24" i="1"/>
  <c r="R28" i="1"/>
  <c r="T28" i="1"/>
  <c r="T9" i="1"/>
  <c r="S21" i="1"/>
  <c r="U28" i="1"/>
  <c r="N29" i="1"/>
  <c r="K29" i="1"/>
  <c r="J29" i="1"/>
  <c r="L29" i="1"/>
  <c r="I29" i="1"/>
  <c r="O29" i="1"/>
  <c r="S29" i="1" s="1"/>
  <c r="P29" i="1"/>
  <c r="T29" i="1" s="1"/>
  <c r="U6" i="1"/>
  <c r="T6" i="1"/>
  <c r="S6" i="1"/>
  <c r="R6" i="1"/>
  <c r="R29" i="1" l="1"/>
  <c r="U29" i="1"/>
</calcChain>
</file>

<file path=xl/sharedStrings.xml><?xml version="1.0" encoding="utf-8"?>
<sst xmlns="http://schemas.openxmlformats.org/spreadsheetml/2006/main" count="189" uniqueCount="76">
  <si>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</si>
  <si>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</si>
  <si>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</si>
  <si>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</si>
  <si>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</si>
  <si>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</si>
  <si>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</si>
  <si>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</si>
  <si>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</si>
  <si>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</si>
  <si>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</si>
  <si>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</si>
  <si>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</si>
  <si>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</si>
  <si>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</si>
  <si>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</si>
  <si>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</si>
  <si>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</si>
  <si>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</si>
  <si>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</si>
  <si>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</si>
  <si>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</si>
  <si>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</si>
  <si>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</si>
  <si>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</si>
  <si>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</si>
  <si>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</si>
  <si>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</si>
  <si>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</si>
  <si>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</si>
  <si>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</si>
  <si>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</si>
  <si>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</si>
  <si>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</si>
  <si>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</si>
  <si>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</si>
  <si>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</si>
  <si>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</si>
  <si>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</si>
  <si>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</si>
  <si>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</si>
  <si>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</si>
  <si>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</si>
  <si>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</si>
  <si>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</si>
  <si>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</si>
  <si>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</si>
  <si>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</si>
  <si>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</si>
  <si>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</si>
  <si>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</si>
  <si>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</si>
  <si>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</si>
  <si>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</si>
  <si>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</si>
  <si>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</si>
  <si>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</si>
  <si>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</si>
  <si>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</si>
  <si>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</si>
  <si>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</si>
  <si>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</si>
  <si>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TURISMO</t>
  </si>
  <si>
    <t>EJECUCION PRESUPUESTAL CON CORTE AL 28 DE FEBRERO DE 2023</t>
  </si>
  <si>
    <t>COMP/ APR</t>
  </si>
  <si>
    <t>OBLIG/ APR</t>
  </si>
  <si>
    <t>PAGO/ APR</t>
  </si>
  <si>
    <t>FECHA DE GENERACIÓN: MARZO 01 DE 2023</t>
  </si>
  <si>
    <t>SECRETARIA GENERAL</t>
  </si>
  <si>
    <t>VICEMINISTERIO DE COMERCIO EXTERIOR</t>
  </si>
  <si>
    <t>VICEMINISTERIO DE DESARROLLO EMPRESARIAL</t>
  </si>
  <si>
    <t>VICEMINISTERIO DE TURISMO</t>
  </si>
  <si>
    <t xml:space="preserve">TOTAL GASTOS DE INVERSION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</si>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</sst>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0" fontId="1" fillId="0" borderId="0" xfId="0" applyNumberFormat="1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2</xdr:row>
      <xdr:rowOff>28575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tabSelected="1" topLeftCell="A24" workbookViewId="0">
      <selection sqref="A1:U1"/>
    </sheetView>
  </sheetViews>
  <sheetFormatPr baseColWidth="10" defaultRowHeight="15" x14ac:dyDescent="0.25"/>
  <cols>
    <col min="1" max="4" width="5.42578125" customWidth="1"/>
    <col min="5" max="5" width="5.5703125" customWidth="1"/>
    <col min="6" max="6" width="4.28515625" customWidth="1"/>
    <col min="7" max="7" width="5.42578125" customWidth="1"/>
    <col min="8" max="8" width="27.5703125" customWidth="1"/>
    <col min="9" max="9" width="17" customWidth="1"/>
    <col min="10" max="10" width="15.28515625" customWidth="1"/>
    <col min="11" max="11" width="13.140625" customWidth="1"/>
    <col min="12" max="12" width="18.85546875" customWidth="1"/>
    <col min="13" max="13" width="17.7109375" customWidth="1"/>
    <col min="14" max="14" width="17" customWidth="1"/>
    <col min="15" max="15" width="17.28515625" customWidth="1"/>
    <col min="16" max="16" width="14.85546875" customWidth="1"/>
    <col min="17" max="17" width="14.7109375" customWidth="1"/>
    <col min="18" max="18" width="15.85546875" customWidth="1"/>
    <col min="19" max="19" width="7.85546875" customWidth="1"/>
    <col min="20" max="20" width="7.5703125" customWidth="1"/>
    <col min="21" max="21" width="7.28515625" customWidth="1"/>
  </cols>
  <sheetData>
    <row r="1" spans="1:24" ht="15.75" x14ac:dyDescent="0.25">
      <c r="A1" s="18" t="s">
        <v>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4" ht="15.75" x14ac:dyDescent="0.25">
      <c r="A2" s="18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4" ht="15.75" x14ac:dyDescent="0.25">
      <c r="A3" s="18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0" t="s">
        <v>67</v>
      </c>
      <c r="R4" s="21"/>
      <c r="S4" s="21"/>
      <c r="T4" s="21"/>
      <c r="U4" s="21"/>
    </row>
    <row r="5" spans="1:24" ht="32.25" customHeight="1" thickTop="1" thickBot="1" x14ac:dyDescent="0.3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22" t="s">
        <v>61</v>
      </c>
      <c r="S5" s="22" t="s">
        <v>64</v>
      </c>
      <c r="T5" s="22" t="s">
        <v>65</v>
      </c>
      <c r="U5" s="22" t="s">
        <v>66</v>
      </c>
      <c r="V5" s="2"/>
      <c r="W5" s="2"/>
      <c r="X5" s="2"/>
    </row>
    <row r="6" spans="1:24" ht="86.25" customHeight="1" thickTop="1" thickBot="1" x14ac:dyDescent="0.3">
      <c r="A6" s="8" t="s">
        <v>22</v>
      </c>
      <c r="B6" s="8" t="s">
        <v>23</v>
      </c>
      <c r="C6" s="8" t="s">
        <v>24</v>
      </c>
      <c r="D6" s="8" t="s">
        <v>25</v>
      </c>
      <c r="E6" s="8" t="s">
        <v>17</v>
      </c>
      <c r="F6" s="8" t="s">
        <v>18</v>
      </c>
      <c r="G6" s="8" t="s">
        <v>19</v>
      </c>
      <c r="H6" s="9" t="s">
        <v>26</v>
      </c>
      <c r="I6" s="10">
        <v>3775000000</v>
      </c>
      <c r="J6" s="10">
        <v>0</v>
      </c>
      <c r="K6" s="10">
        <v>0</v>
      </c>
      <c r="L6" s="10">
        <v>3775000000</v>
      </c>
      <c r="M6" s="10">
        <v>2483658822.02</v>
      </c>
      <c r="N6" s="10">
        <v>1291341177.98</v>
      </c>
      <c r="O6" s="10">
        <v>1636062176</v>
      </c>
      <c r="P6" s="10">
        <v>115843354</v>
      </c>
      <c r="Q6" s="10">
        <v>115843354</v>
      </c>
      <c r="R6" s="6">
        <f>+L6-O6</f>
        <v>2138937824</v>
      </c>
      <c r="S6" s="7">
        <f>+O6/L6</f>
        <v>0.43339395390728475</v>
      </c>
      <c r="T6" s="7">
        <f>+P6/L6</f>
        <v>3.068698119205298E-2</v>
      </c>
      <c r="U6" s="7">
        <f>+Q6/L6</f>
        <v>3.068698119205298E-2</v>
      </c>
      <c r="V6" s="2"/>
      <c r="W6" s="2"/>
      <c r="X6" s="2"/>
    </row>
    <row r="7" spans="1:24" ht="84.75" customHeight="1" thickTop="1" thickBot="1" x14ac:dyDescent="0.3">
      <c r="A7" s="8" t="s">
        <v>22</v>
      </c>
      <c r="B7" s="8" t="s">
        <v>23</v>
      </c>
      <c r="C7" s="8" t="s">
        <v>24</v>
      </c>
      <c r="D7" s="8" t="s">
        <v>25</v>
      </c>
      <c r="E7" s="8" t="s">
        <v>17</v>
      </c>
      <c r="F7" s="8" t="s">
        <v>27</v>
      </c>
      <c r="G7" s="8" t="s">
        <v>19</v>
      </c>
      <c r="H7" s="9" t="s">
        <v>26</v>
      </c>
      <c r="I7" s="10">
        <v>19001800000</v>
      </c>
      <c r="J7" s="10">
        <v>0</v>
      </c>
      <c r="K7" s="10">
        <v>0</v>
      </c>
      <c r="L7" s="10">
        <v>19001800000</v>
      </c>
      <c r="M7" s="10">
        <v>19001800000</v>
      </c>
      <c r="N7" s="10">
        <v>0</v>
      </c>
      <c r="O7" s="10">
        <v>0</v>
      </c>
      <c r="P7" s="10">
        <v>0</v>
      </c>
      <c r="Q7" s="10">
        <v>0</v>
      </c>
      <c r="R7" s="6">
        <f t="shared" ref="R7:R29" si="0">+L7-O7</f>
        <v>19001800000</v>
      </c>
      <c r="S7" s="7">
        <f t="shared" ref="S7:S29" si="1">+O7/L7</f>
        <v>0</v>
      </c>
      <c r="T7" s="7">
        <f t="shared" ref="T7:T29" si="2">+P7/L7</f>
        <v>0</v>
      </c>
      <c r="U7" s="7">
        <f t="shared" ref="U7:U29" si="3">+Q7/L7</f>
        <v>0</v>
      </c>
      <c r="V7" s="2"/>
      <c r="W7" s="2"/>
      <c r="X7" s="2"/>
    </row>
    <row r="8" spans="1:24" ht="84.75" customHeight="1" thickTop="1" thickBot="1" x14ac:dyDescent="0.3">
      <c r="A8" s="8" t="s">
        <v>22</v>
      </c>
      <c r="B8" s="8" t="s">
        <v>23</v>
      </c>
      <c r="C8" s="8" t="s">
        <v>24</v>
      </c>
      <c r="D8" s="8" t="s">
        <v>25</v>
      </c>
      <c r="E8" s="8" t="s">
        <v>17</v>
      </c>
      <c r="F8" s="8" t="s">
        <v>29</v>
      </c>
      <c r="G8" s="8" t="s">
        <v>21</v>
      </c>
      <c r="H8" s="9" t="s">
        <v>59</v>
      </c>
      <c r="I8" s="10">
        <v>13355000000</v>
      </c>
      <c r="J8" s="10">
        <v>0</v>
      </c>
      <c r="K8" s="10">
        <v>0</v>
      </c>
      <c r="L8" s="10">
        <v>13355000000</v>
      </c>
      <c r="M8" s="10">
        <v>6848221482.3000002</v>
      </c>
      <c r="N8" s="10">
        <v>6506778517.6999998</v>
      </c>
      <c r="O8" s="10">
        <v>4326840486.3000002</v>
      </c>
      <c r="P8" s="10">
        <v>3861600</v>
      </c>
      <c r="Q8" s="10">
        <v>3861600</v>
      </c>
      <c r="R8" s="6">
        <f t="shared" si="0"/>
        <v>9028159513.7000008</v>
      </c>
      <c r="S8" s="7">
        <f t="shared" si="1"/>
        <v>0.32398655831523776</v>
      </c>
      <c r="T8" s="7">
        <f t="shared" si="2"/>
        <v>2.8915013103706478E-4</v>
      </c>
      <c r="U8" s="7">
        <f t="shared" si="3"/>
        <v>2.8915013103706478E-4</v>
      </c>
      <c r="V8" s="2"/>
      <c r="W8" s="2"/>
      <c r="X8" s="2"/>
    </row>
    <row r="9" spans="1:24" ht="48" customHeight="1" thickTop="1" thickBot="1" x14ac:dyDescent="0.3">
      <c r="A9" s="13" t="s">
        <v>22</v>
      </c>
      <c r="B9" s="13"/>
      <c r="C9" s="13"/>
      <c r="D9" s="13"/>
      <c r="E9" s="13"/>
      <c r="F9" s="13"/>
      <c r="G9" s="13"/>
      <c r="H9" s="14" t="s">
        <v>69</v>
      </c>
      <c r="I9" s="15">
        <f>SUM(I6:I8)</f>
        <v>36131800000</v>
      </c>
      <c r="J9" s="15">
        <f t="shared" ref="J9:Q9" si="4">SUM(J6:J8)</f>
        <v>0</v>
      </c>
      <c r="K9" s="15">
        <f t="shared" si="4"/>
        <v>0</v>
      </c>
      <c r="L9" s="15">
        <f t="shared" si="4"/>
        <v>36131800000</v>
      </c>
      <c r="M9" s="15">
        <f t="shared" si="4"/>
        <v>28333680304.32</v>
      </c>
      <c r="N9" s="15">
        <f t="shared" si="4"/>
        <v>7798119695.6800003</v>
      </c>
      <c r="O9" s="15">
        <f t="shared" si="4"/>
        <v>5962902662.3000002</v>
      </c>
      <c r="P9" s="15">
        <f t="shared" si="4"/>
        <v>119704954</v>
      </c>
      <c r="Q9" s="15">
        <f t="shared" si="4"/>
        <v>119704954</v>
      </c>
      <c r="R9" s="16">
        <f t="shared" si="0"/>
        <v>30168897337.700001</v>
      </c>
      <c r="S9" s="17">
        <f t="shared" si="1"/>
        <v>0.16503198463126664</v>
      </c>
      <c r="T9" s="17">
        <f t="shared" si="2"/>
        <v>3.3130083195412352E-3</v>
      </c>
      <c r="U9" s="17">
        <f t="shared" si="3"/>
        <v>3.3130083195412352E-3</v>
      </c>
      <c r="V9" s="2"/>
      <c r="W9" s="2"/>
      <c r="X9" s="2"/>
    </row>
    <row r="10" spans="1:24" ht="56.25" customHeight="1" thickTop="1" thickBot="1" x14ac:dyDescent="0.3">
      <c r="A10" s="8" t="s">
        <v>22</v>
      </c>
      <c r="B10" s="8" t="s">
        <v>28</v>
      </c>
      <c r="C10" s="8" t="s">
        <v>24</v>
      </c>
      <c r="D10" s="8" t="s">
        <v>31</v>
      </c>
      <c r="E10" s="8" t="s">
        <v>17</v>
      </c>
      <c r="F10" s="8" t="s">
        <v>18</v>
      </c>
      <c r="G10" s="8" t="s">
        <v>19</v>
      </c>
      <c r="H10" s="9" t="s">
        <v>32</v>
      </c>
      <c r="I10" s="10">
        <v>10422750116</v>
      </c>
      <c r="J10" s="10">
        <v>0</v>
      </c>
      <c r="K10" s="10">
        <v>0</v>
      </c>
      <c r="L10" s="10">
        <v>10422750116</v>
      </c>
      <c r="M10" s="10">
        <v>2828754000</v>
      </c>
      <c r="N10" s="10">
        <v>7593996116</v>
      </c>
      <c r="O10" s="10">
        <v>698351216</v>
      </c>
      <c r="P10" s="10">
        <v>60142920</v>
      </c>
      <c r="Q10" s="10">
        <v>60142920</v>
      </c>
      <c r="R10" s="6">
        <f t="shared" si="0"/>
        <v>9724398900</v>
      </c>
      <c r="S10" s="7">
        <f t="shared" si="1"/>
        <v>6.7002586479355253E-2</v>
      </c>
      <c r="T10" s="7">
        <f t="shared" si="2"/>
        <v>5.770350371124641E-3</v>
      </c>
      <c r="U10" s="7">
        <f t="shared" si="3"/>
        <v>5.770350371124641E-3</v>
      </c>
      <c r="V10" s="2"/>
      <c r="W10" s="2"/>
      <c r="X10" s="2"/>
    </row>
    <row r="11" spans="1:24" ht="69" thickTop="1" thickBot="1" x14ac:dyDescent="0.3">
      <c r="A11" s="8" t="s">
        <v>22</v>
      </c>
      <c r="B11" s="8" t="s">
        <v>28</v>
      </c>
      <c r="C11" s="8" t="s">
        <v>24</v>
      </c>
      <c r="D11" s="8" t="s">
        <v>33</v>
      </c>
      <c r="E11" s="8" t="s">
        <v>17</v>
      </c>
      <c r="F11" s="8" t="s">
        <v>18</v>
      </c>
      <c r="G11" s="8" t="s">
        <v>19</v>
      </c>
      <c r="H11" s="9" t="s">
        <v>34</v>
      </c>
      <c r="I11" s="10">
        <v>20775856863</v>
      </c>
      <c r="J11" s="10">
        <v>0</v>
      </c>
      <c r="K11" s="10">
        <v>0</v>
      </c>
      <c r="L11" s="10">
        <v>20775856863</v>
      </c>
      <c r="M11" s="10">
        <v>0</v>
      </c>
      <c r="N11" s="10">
        <v>20775856863</v>
      </c>
      <c r="O11" s="10">
        <v>0</v>
      </c>
      <c r="P11" s="10">
        <v>0</v>
      </c>
      <c r="Q11" s="10">
        <v>0</v>
      </c>
      <c r="R11" s="6">
        <f t="shared" si="0"/>
        <v>20775856863</v>
      </c>
      <c r="S11" s="7">
        <f t="shared" si="1"/>
        <v>0</v>
      </c>
      <c r="T11" s="7">
        <f t="shared" si="2"/>
        <v>0</v>
      </c>
      <c r="U11" s="7">
        <f t="shared" si="3"/>
        <v>0</v>
      </c>
      <c r="V11" s="2"/>
      <c r="W11" s="2"/>
      <c r="X11" s="2"/>
    </row>
    <row r="12" spans="1:24" ht="46.5" thickTop="1" thickBot="1" x14ac:dyDescent="0.3">
      <c r="A12" s="8" t="s">
        <v>22</v>
      </c>
      <c r="B12" s="8" t="s">
        <v>28</v>
      </c>
      <c r="C12" s="8" t="s">
        <v>24</v>
      </c>
      <c r="D12" s="8" t="s">
        <v>35</v>
      </c>
      <c r="E12" s="8" t="s">
        <v>17</v>
      </c>
      <c r="F12" s="8" t="s">
        <v>18</v>
      </c>
      <c r="G12" s="8" t="s">
        <v>19</v>
      </c>
      <c r="H12" s="9" t="s">
        <v>36</v>
      </c>
      <c r="I12" s="10">
        <v>6092612574</v>
      </c>
      <c r="J12" s="10">
        <v>0</v>
      </c>
      <c r="K12" s="10">
        <v>0</v>
      </c>
      <c r="L12" s="10">
        <v>6092612574</v>
      </c>
      <c r="M12" s="10">
        <v>1837368000</v>
      </c>
      <c r="N12" s="10">
        <v>4255244574</v>
      </c>
      <c r="O12" s="10">
        <v>1644136000</v>
      </c>
      <c r="P12" s="10">
        <v>56000000</v>
      </c>
      <c r="Q12" s="10">
        <v>56000000</v>
      </c>
      <c r="R12" s="6">
        <f t="shared" si="0"/>
        <v>4448476574</v>
      </c>
      <c r="S12" s="7">
        <f t="shared" si="1"/>
        <v>0.26985730341960196</v>
      </c>
      <c r="T12" s="7">
        <f t="shared" si="2"/>
        <v>9.1914592171801531E-3</v>
      </c>
      <c r="U12" s="7">
        <f t="shared" si="3"/>
        <v>9.1914592171801531E-3</v>
      </c>
      <c r="V12" s="2"/>
      <c r="W12" s="2"/>
      <c r="X12" s="2"/>
    </row>
    <row r="13" spans="1:24" ht="57.75" thickTop="1" thickBot="1" x14ac:dyDescent="0.3">
      <c r="A13" s="8" t="s">
        <v>22</v>
      </c>
      <c r="B13" s="8" t="s">
        <v>28</v>
      </c>
      <c r="C13" s="8" t="s">
        <v>24</v>
      </c>
      <c r="D13" s="8" t="s">
        <v>37</v>
      </c>
      <c r="E13" s="8" t="s">
        <v>17</v>
      </c>
      <c r="F13" s="8" t="s">
        <v>18</v>
      </c>
      <c r="G13" s="8" t="s">
        <v>19</v>
      </c>
      <c r="H13" s="9" t="s">
        <v>38</v>
      </c>
      <c r="I13" s="10">
        <v>19000000000</v>
      </c>
      <c r="J13" s="10">
        <v>0</v>
      </c>
      <c r="K13" s="10">
        <v>0</v>
      </c>
      <c r="L13" s="10">
        <v>19000000000</v>
      </c>
      <c r="M13" s="10">
        <v>702640000</v>
      </c>
      <c r="N13" s="10">
        <v>18297360000</v>
      </c>
      <c r="O13" s="10">
        <v>532640000</v>
      </c>
      <c r="P13" s="10">
        <v>58000000</v>
      </c>
      <c r="Q13" s="10">
        <v>58000000</v>
      </c>
      <c r="R13" s="6">
        <f t="shared" si="0"/>
        <v>18467360000</v>
      </c>
      <c r="S13" s="7">
        <f t="shared" si="1"/>
        <v>2.8033684210526315E-2</v>
      </c>
      <c r="T13" s="7">
        <f t="shared" si="2"/>
        <v>3.0526315789473684E-3</v>
      </c>
      <c r="U13" s="7">
        <f t="shared" si="3"/>
        <v>3.0526315789473684E-3</v>
      </c>
      <c r="V13" s="2"/>
      <c r="W13" s="2"/>
      <c r="X13" s="2"/>
    </row>
    <row r="14" spans="1:24" ht="61.5" customHeight="1" thickTop="1" thickBot="1" x14ac:dyDescent="0.3">
      <c r="A14" s="8" t="s">
        <v>22</v>
      </c>
      <c r="B14" s="8" t="s">
        <v>28</v>
      </c>
      <c r="C14" s="8" t="s">
        <v>24</v>
      </c>
      <c r="D14" s="8" t="s">
        <v>41</v>
      </c>
      <c r="E14" s="8" t="s">
        <v>17</v>
      </c>
      <c r="F14" s="8" t="s">
        <v>18</v>
      </c>
      <c r="G14" s="8" t="s">
        <v>19</v>
      </c>
      <c r="H14" s="9" t="s">
        <v>42</v>
      </c>
      <c r="I14" s="10">
        <v>1000000000</v>
      </c>
      <c r="J14" s="10">
        <v>0</v>
      </c>
      <c r="K14" s="10">
        <v>0</v>
      </c>
      <c r="L14" s="10">
        <v>1000000000</v>
      </c>
      <c r="M14" s="10">
        <v>0</v>
      </c>
      <c r="N14" s="10">
        <v>1000000000</v>
      </c>
      <c r="O14" s="10">
        <v>0</v>
      </c>
      <c r="P14" s="10">
        <v>0</v>
      </c>
      <c r="Q14" s="10">
        <v>0</v>
      </c>
      <c r="R14" s="6">
        <f t="shared" si="0"/>
        <v>1000000000</v>
      </c>
      <c r="S14" s="7">
        <f t="shared" si="1"/>
        <v>0</v>
      </c>
      <c r="T14" s="7">
        <f t="shared" si="2"/>
        <v>0</v>
      </c>
      <c r="U14" s="7">
        <f t="shared" si="3"/>
        <v>0</v>
      </c>
      <c r="V14" s="2"/>
      <c r="W14" s="2"/>
      <c r="X14" s="2"/>
    </row>
    <row r="15" spans="1:24" ht="91.5" thickTop="1" thickBot="1" x14ac:dyDescent="0.3">
      <c r="A15" s="8" t="s">
        <v>22</v>
      </c>
      <c r="B15" s="8" t="s">
        <v>28</v>
      </c>
      <c r="C15" s="8" t="s">
        <v>24</v>
      </c>
      <c r="D15" s="8" t="s">
        <v>43</v>
      </c>
      <c r="E15" s="8" t="s">
        <v>17</v>
      </c>
      <c r="F15" s="8" t="s">
        <v>18</v>
      </c>
      <c r="G15" s="8" t="s">
        <v>19</v>
      </c>
      <c r="H15" s="9" t="s">
        <v>44</v>
      </c>
      <c r="I15" s="10">
        <v>4000000000</v>
      </c>
      <c r="J15" s="10">
        <v>0</v>
      </c>
      <c r="K15" s="10">
        <v>0</v>
      </c>
      <c r="L15" s="10">
        <v>4000000000</v>
      </c>
      <c r="M15" s="10">
        <v>606248000</v>
      </c>
      <c r="N15" s="10">
        <v>3393752000</v>
      </c>
      <c r="O15" s="10">
        <v>433392000</v>
      </c>
      <c r="P15" s="10">
        <v>16099700</v>
      </c>
      <c r="Q15" s="10">
        <v>16099700</v>
      </c>
      <c r="R15" s="6">
        <f t="shared" si="0"/>
        <v>3566608000</v>
      </c>
      <c r="S15" s="7">
        <f t="shared" si="1"/>
        <v>0.108348</v>
      </c>
      <c r="T15" s="7">
        <f t="shared" si="2"/>
        <v>4.0249250000000004E-3</v>
      </c>
      <c r="U15" s="7">
        <f t="shared" si="3"/>
        <v>4.0249250000000004E-3</v>
      </c>
      <c r="V15" s="2"/>
      <c r="W15" s="2"/>
      <c r="X15" s="2"/>
    </row>
    <row r="16" spans="1:24" ht="55.5" customHeight="1" thickTop="1" thickBot="1" x14ac:dyDescent="0.3">
      <c r="A16" s="8" t="s">
        <v>22</v>
      </c>
      <c r="B16" s="8" t="s">
        <v>28</v>
      </c>
      <c r="C16" s="8" t="s">
        <v>24</v>
      </c>
      <c r="D16" s="8" t="s">
        <v>45</v>
      </c>
      <c r="E16" s="8" t="s">
        <v>17</v>
      </c>
      <c r="F16" s="8" t="s">
        <v>18</v>
      </c>
      <c r="G16" s="8" t="s">
        <v>19</v>
      </c>
      <c r="H16" s="9" t="s">
        <v>46</v>
      </c>
      <c r="I16" s="10">
        <v>2900000000</v>
      </c>
      <c r="J16" s="10">
        <v>0</v>
      </c>
      <c r="K16" s="10">
        <v>0</v>
      </c>
      <c r="L16" s="10">
        <v>2900000000</v>
      </c>
      <c r="M16" s="10">
        <v>474488000</v>
      </c>
      <c r="N16" s="10">
        <v>2425512000</v>
      </c>
      <c r="O16" s="10">
        <v>420830440</v>
      </c>
      <c r="P16" s="10">
        <v>4000000</v>
      </c>
      <c r="Q16" s="10">
        <v>4000000</v>
      </c>
      <c r="R16" s="6">
        <f t="shared" si="0"/>
        <v>2479169560</v>
      </c>
      <c r="S16" s="7">
        <f t="shared" si="1"/>
        <v>0.14511394482758622</v>
      </c>
      <c r="T16" s="7">
        <f t="shared" si="2"/>
        <v>1.3793103448275861E-3</v>
      </c>
      <c r="U16" s="7">
        <f t="shared" si="3"/>
        <v>1.3793103448275861E-3</v>
      </c>
      <c r="V16" s="2"/>
      <c r="W16" s="2"/>
      <c r="X16" s="2"/>
    </row>
    <row r="17" spans="1:27" ht="62.25" customHeight="1" thickTop="1" thickBot="1" x14ac:dyDescent="0.3">
      <c r="A17" s="8" t="s">
        <v>22</v>
      </c>
      <c r="B17" s="8" t="s">
        <v>28</v>
      </c>
      <c r="C17" s="8" t="s">
        <v>24</v>
      </c>
      <c r="D17" s="8" t="s">
        <v>47</v>
      </c>
      <c r="E17" s="8" t="s">
        <v>17</v>
      </c>
      <c r="F17" s="8" t="s">
        <v>18</v>
      </c>
      <c r="G17" s="8" t="s">
        <v>19</v>
      </c>
      <c r="H17" s="9" t="s">
        <v>48</v>
      </c>
      <c r="I17" s="10">
        <v>6000000000</v>
      </c>
      <c r="J17" s="10">
        <v>0</v>
      </c>
      <c r="K17" s="10">
        <v>0</v>
      </c>
      <c r="L17" s="10">
        <v>6000000000</v>
      </c>
      <c r="M17" s="10">
        <v>203968000</v>
      </c>
      <c r="N17" s="10">
        <v>5796032000</v>
      </c>
      <c r="O17" s="10">
        <v>126616000</v>
      </c>
      <c r="P17" s="10">
        <v>10000000</v>
      </c>
      <c r="Q17" s="10">
        <v>10000000</v>
      </c>
      <c r="R17" s="6">
        <f t="shared" si="0"/>
        <v>5873384000</v>
      </c>
      <c r="S17" s="7">
        <f t="shared" si="1"/>
        <v>2.1102666666666665E-2</v>
      </c>
      <c r="T17" s="7">
        <f t="shared" si="2"/>
        <v>1.6666666666666668E-3</v>
      </c>
      <c r="U17" s="7">
        <f t="shared" si="3"/>
        <v>1.6666666666666668E-3</v>
      </c>
      <c r="V17" s="2"/>
      <c r="W17" s="2"/>
      <c r="X17" s="2"/>
    </row>
    <row r="18" spans="1:27" ht="53.25" customHeight="1" thickTop="1" thickBot="1" x14ac:dyDescent="0.3">
      <c r="A18" s="8" t="s">
        <v>22</v>
      </c>
      <c r="B18" s="8" t="s">
        <v>49</v>
      </c>
      <c r="C18" s="8" t="s">
        <v>24</v>
      </c>
      <c r="D18" s="8" t="s">
        <v>50</v>
      </c>
      <c r="E18" s="8" t="s">
        <v>17</v>
      </c>
      <c r="F18" s="8" t="s">
        <v>18</v>
      </c>
      <c r="G18" s="8" t="s">
        <v>19</v>
      </c>
      <c r="H18" s="9" t="s">
        <v>51</v>
      </c>
      <c r="I18" s="10">
        <v>170000000</v>
      </c>
      <c r="J18" s="10">
        <v>0</v>
      </c>
      <c r="K18" s="10">
        <v>0</v>
      </c>
      <c r="L18" s="10">
        <v>170000000</v>
      </c>
      <c r="M18" s="10">
        <v>105700000</v>
      </c>
      <c r="N18" s="10">
        <v>64300000</v>
      </c>
      <c r="O18" s="10">
        <v>100700000</v>
      </c>
      <c r="P18" s="10">
        <v>2500000</v>
      </c>
      <c r="Q18" s="10">
        <v>2500000</v>
      </c>
      <c r="R18" s="6">
        <f t="shared" si="0"/>
        <v>69300000</v>
      </c>
      <c r="S18" s="7">
        <f t="shared" si="1"/>
        <v>0.59235294117647064</v>
      </c>
      <c r="T18" s="7">
        <f t="shared" si="2"/>
        <v>1.4705882352941176E-2</v>
      </c>
      <c r="U18" s="7">
        <f t="shared" si="3"/>
        <v>1.4705882352941176E-2</v>
      </c>
      <c r="V18" s="2"/>
      <c r="W18" s="2"/>
      <c r="X18" s="2"/>
    </row>
    <row r="19" spans="1:27" ht="102.75" thickTop="1" thickBot="1" x14ac:dyDescent="0.3">
      <c r="A19" s="8" t="s">
        <v>22</v>
      </c>
      <c r="B19" s="8" t="s">
        <v>49</v>
      </c>
      <c r="C19" s="8" t="s">
        <v>24</v>
      </c>
      <c r="D19" s="8" t="s">
        <v>52</v>
      </c>
      <c r="E19" s="8" t="s">
        <v>17</v>
      </c>
      <c r="F19" s="8" t="s">
        <v>18</v>
      </c>
      <c r="G19" s="8" t="s">
        <v>19</v>
      </c>
      <c r="H19" s="9" t="s">
        <v>53</v>
      </c>
      <c r="I19" s="10">
        <v>300000000</v>
      </c>
      <c r="J19" s="10">
        <v>0</v>
      </c>
      <c r="K19" s="10">
        <v>0</v>
      </c>
      <c r="L19" s="10">
        <v>300000000</v>
      </c>
      <c r="M19" s="10">
        <v>89108000</v>
      </c>
      <c r="N19" s="10">
        <v>210892000</v>
      </c>
      <c r="O19" s="10">
        <v>74108000</v>
      </c>
      <c r="P19" s="10">
        <v>2500000</v>
      </c>
      <c r="Q19" s="10">
        <v>2500000</v>
      </c>
      <c r="R19" s="6">
        <f t="shared" si="0"/>
        <v>225892000</v>
      </c>
      <c r="S19" s="7">
        <f t="shared" si="1"/>
        <v>0.24702666666666667</v>
      </c>
      <c r="T19" s="7">
        <f t="shared" si="2"/>
        <v>8.3333333333333332E-3</v>
      </c>
      <c r="U19" s="7">
        <f t="shared" si="3"/>
        <v>8.3333333333333332E-3</v>
      </c>
      <c r="V19" s="2"/>
      <c r="W19" s="2"/>
      <c r="X19" s="2"/>
    </row>
    <row r="20" spans="1:27" ht="69" thickTop="1" thickBot="1" x14ac:dyDescent="0.3">
      <c r="A20" s="8" t="s">
        <v>22</v>
      </c>
      <c r="B20" s="8" t="s">
        <v>49</v>
      </c>
      <c r="C20" s="8" t="s">
        <v>24</v>
      </c>
      <c r="D20" s="8" t="s">
        <v>54</v>
      </c>
      <c r="E20" s="8" t="s">
        <v>17</v>
      </c>
      <c r="F20" s="8" t="s">
        <v>18</v>
      </c>
      <c r="G20" s="8" t="s">
        <v>19</v>
      </c>
      <c r="H20" s="9" t="s">
        <v>55</v>
      </c>
      <c r="I20" s="10">
        <v>150000000</v>
      </c>
      <c r="J20" s="10">
        <v>0</v>
      </c>
      <c r="K20" s="10">
        <v>0</v>
      </c>
      <c r="L20" s="10">
        <v>150000000</v>
      </c>
      <c r="M20" s="10">
        <v>94814998</v>
      </c>
      <c r="N20" s="10">
        <v>55185002</v>
      </c>
      <c r="O20" s="10">
        <v>69728000</v>
      </c>
      <c r="P20" s="10">
        <v>15000000</v>
      </c>
      <c r="Q20" s="10">
        <v>15000000</v>
      </c>
      <c r="R20" s="6">
        <f t="shared" si="0"/>
        <v>80272000</v>
      </c>
      <c r="S20" s="7">
        <f t="shared" si="1"/>
        <v>0.46485333333333334</v>
      </c>
      <c r="T20" s="7">
        <f t="shared" si="2"/>
        <v>0.1</v>
      </c>
      <c r="U20" s="7">
        <f t="shared" si="3"/>
        <v>0.1</v>
      </c>
      <c r="V20" s="2"/>
      <c r="W20" s="2"/>
      <c r="X20" s="2"/>
    </row>
    <row r="21" spans="1:27" ht="42" customHeight="1" thickTop="1" thickBot="1" x14ac:dyDescent="0.3">
      <c r="A21" s="13" t="s">
        <v>22</v>
      </c>
      <c r="B21" s="13"/>
      <c r="C21" s="13"/>
      <c r="D21" s="13"/>
      <c r="E21" s="13"/>
      <c r="F21" s="13"/>
      <c r="G21" s="13"/>
      <c r="H21" s="14" t="s">
        <v>70</v>
      </c>
      <c r="I21" s="15">
        <f>SUM(I10:I20)</f>
        <v>70811219553</v>
      </c>
      <c r="J21" s="15">
        <f t="shared" ref="J21:Q21" si="5">SUM(J10:J20)</f>
        <v>0</v>
      </c>
      <c r="K21" s="15">
        <f t="shared" si="5"/>
        <v>0</v>
      </c>
      <c r="L21" s="15">
        <f t="shared" si="5"/>
        <v>70811219553</v>
      </c>
      <c r="M21" s="15">
        <f t="shared" si="5"/>
        <v>6943088998</v>
      </c>
      <c r="N21" s="15">
        <f t="shared" si="5"/>
        <v>63868130555</v>
      </c>
      <c r="O21" s="15">
        <f t="shared" si="5"/>
        <v>4100501656</v>
      </c>
      <c r="P21" s="15">
        <f t="shared" si="5"/>
        <v>224242620</v>
      </c>
      <c r="Q21" s="15">
        <f t="shared" si="5"/>
        <v>224242620</v>
      </c>
      <c r="R21" s="16">
        <f t="shared" si="0"/>
        <v>66710717897</v>
      </c>
      <c r="S21" s="17">
        <f t="shared" si="1"/>
        <v>5.7907513553426403E-2</v>
      </c>
      <c r="T21" s="17">
        <f t="shared" si="2"/>
        <v>3.1667668120326804E-3</v>
      </c>
      <c r="U21" s="17">
        <f t="shared" si="3"/>
        <v>3.1667668120326804E-3</v>
      </c>
      <c r="V21" s="2"/>
      <c r="W21" s="2"/>
      <c r="X21" s="2"/>
    </row>
    <row r="22" spans="1:27" ht="66" customHeight="1" thickTop="1" thickBot="1" x14ac:dyDescent="0.3">
      <c r="A22" s="8" t="s">
        <v>22</v>
      </c>
      <c r="B22" s="8" t="s">
        <v>56</v>
      </c>
      <c r="C22" s="8" t="s">
        <v>24</v>
      </c>
      <c r="D22" s="8" t="s">
        <v>50</v>
      </c>
      <c r="E22" s="8" t="s">
        <v>17</v>
      </c>
      <c r="F22" s="8" t="s">
        <v>18</v>
      </c>
      <c r="G22" s="8" t="s">
        <v>19</v>
      </c>
      <c r="H22" s="9" t="s">
        <v>57</v>
      </c>
      <c r="I22" s="10">
        <v>2900000000</v>
      </c>
      <c r="J22" s="10">
        <v>0</v>
      </c>
      <c r="K22" s="10">
        <v>0</v>
      </c>
      <c r="L22" s="10">
        <v>2900000000</v>
      </c>
      <c r="M22" s="10">
        <v>2229199999</v>
      </c>
      <c r="N22" s="10">
        <v>670800001</v>
      </c>
      <c r="O22" s="10">
        <v>158872864</v>
      </c>
      <c r="P22" s="10">
        <v>0</v>
      </c>
      <c r="Q22" s="10">
        <v>0</v>
      </c>
      <c r="R22" s="6">
        <f t="shared" si="0"/>
        <v>2741127136</v>
      </c>
      <c r="S22" s="7">
        <f t="shared" si="1"/>
        <v>5.478374620689655E-2</v>
      </c>
      <c r="T22" s="7">
        <f t="shared" si="2"/>
        <v>0</v>
      </c>
      <c r="U22" s="7">
        <f t="shared" si="3"/>
        <v>0</v>
      </c>
      <c r="V22" s="2"/>
      <c r="W22" s="2"/>
      <c r="X22" s="2"/>
    </row>
    <row r="23" spans="1:27" ht="57.75" thickTop="1" thickBot="1" x14ac:dyDescent="0.3">
      <c r="A23" s="8" t="s">
        <v>22</v>
      </c>
      <c r="B23" s="8" t="s">
        <v>56</v>
      </c>
      <c r="C23" s="8" t="s">
        <v>24</v>
      </c>
      <c r="D23" s="8" t="s">
        <v>52</v>
      </c>
      <c r="E23" s="8" t="s">
        <v>17</v>
      </c>
      <c r="F23" s="8" t="s">
        <v>18</v>
      </c>
      <c r="G23" s="8" t="s">
        <v>19</v>
      </c>
      <c r="H23" s="9" t="s">
        <v>58</v>
      </c>
      <c r="I23" s="10">
        <v>1900000000</v>
      </c>
      <c r="J23" s="10">
        <v>0</v>
      </c>
      <c r="K23" s="10">
        <v>0</v>
      </c>
      <c r="L23" s="10">
        <v>1900000000</v>
      </c>
      <c r="M23" s="10">
        <v>1125409167</v>
      </c>
      <c r="N23" s="10">
        <v>774590833</v>
      </c>
      <c r="O23" s="10">
        <v>521675000</v>
      </c>
      <c r="P23" s="10">
        <v>30000000</v>
      </c>
      <c r="Q23" s="10">
        <v>30000000</v>
      </c>
      <c r="R23" s="6">
        <f t="shared" si="0"/>
        <v>1378325000</v>
      </c>
      <c r="S23" s="7">
        <f t="shared" si="1"/>
        <v>0.27456578947368421</v>
      </c>
      <c r="T23" s="7">
        <f t="shared" si="2"/>
        <v>1.5789473684210527E-2</v>
      </c>
      <c r="U23" s="7">
        <f t="shared" si="3"/>
        <v>1.5789473684210527E-2</v>
      </c>
      <c r="V23" s="2"/>
      <c r="W23" s="2"/>
      <c r="X23" s="2"/>
    </row>
    <row r="24" spans="1:27" ht="42.75" customHeight="1" thickTop="1" thickBot="1" x14ac:dyDescent="0.3">
      <c r="A24" s="13" t="s">
        <v>22</v>
      </c>
      <c r="B24" s="13"/>
      <c r="C24" s="13"/>
      <c r="D24" s="13"/>
      <c r="E24" s="13"/>
      <c r="F24" s="13"/>
      <c r="G24" s="13"/>
      <c r="H24" s="14" t="s">
        <v>68</v>
      </c>
      <c r="I24" s="15">
        <f>+I22+I23</f>
        <v>4800000000</v>
      </c>
      <c r="J24" s="15">
        <f t="shared" ref="J24:Q24" si="6">+J22+J23</f>
        <v>0</v>
      </c>
      <c r="K24" s="15">
        <f t="shared" si="6"/>
        <v>0</v>
      </c>
      <c r="L24" s="15">
        <f t="shared" si="6"/>
        <v>4800000000</v>
      </c>
      <c r="M24" s="15">
        <f t="shared" si="6"/>
        <v>3354609166</v>
      </c>
      <c r="N24" s="15">
        <f t="shared" si="6"/>
        <v>1445390834</v>
      </c>
      <c r="O24" s="15">
        <f t="shared" si="6"/>
        <v>680547864</v>
      </c>
      <c r="P24" s="15">
        <f t="shared" si="6"/>
        <v>30000000</v>
      </c>
      <c r="Q24" s="15">
        <f t="shared" si="6"/>
        <v>30000000</v>
      </c>
      <c r="R24" s="16">
        <f t="shared" si="0"/>
        <v>4119452136</v>
      </c>
      <c r="S24" s="17">
        <f t="shared" si="1"/>
        <v>0.14178080500000001</v>
      </c>
      <c r="T24" s="17">
        <f t="shared" si="2"/>
        <v>6.2500000000000003E-3</v>
      </c>
      <c r="U24" s="17">
        <f t="shared" si="3"/>
        <v>6.2500000000000003E-3</v>
      </c>
      <c r="V24" s="2"/>
      <c r="W24" s="2"/>
      <c r="X24" s="2"/>
    </row>
    <row r="25" spans="1:27" ht="66.75" customHeight="1" thickTop="1" thickBot="1" x14ac:dyDescent="0.3">
      <c r="A25" s="8" t="s">
        <v>22</v>
      </c>
      <c r="B25" s="8" t="s">
        <v>28</v>
      </c>
      <c r="C25" s="8" t="s">
        <v>24</v>
      </c>
      <c r="D25" s="8" t="s">
        <v>29</v>
      </c>
      <c r="E25" s="8" t="s">
        <v>17</v>
      </c>
      <c r="F25" s="8" t="s">
        <v>18</v>
      </c>
      <c r="G25" s="8" t="s">
        <v>19</v>
      </c>
      <c r="H25" s="9" t="s">
        <v>30</v>
      </c>
      <c r="I25" s="10">
        <v>3800000000</v>
      </c>
      <c r="J25" s="10">
        <v>0</v>
      </c>
      <c r="K25" s="10">
        <v>0</v>
      </c>
      <c r="L25" s="10">
        <v>3800000000</v>
      </c>
      <c r="M25" s="10">
        <v>2306435666.8699999</v>
      </c>
      <c r="N25" s="10">
        <v>1493564333.1300001</v>
      </c>
      <c r="O25" s="10">
        <v>1540366952</v>
      </c>
      <c r="P25" s="10">
        <v>70000000</v>
      </c>
      <c r="Q25" s="10">
        <v>70000000</v>
      </c>
      <c r="R25" s="6">
        <f t="shared" si="0"/>
        <v>2259633048</v>
      </c>
      <c r="S25" s="7">
        <f t="shared" si="1"/>
        <v>0.4053597242105263</v>
      </c>
      <c r="T25" s="7">
        <f t="shared" si="2"/>
        <v>1.8421052631578946E-2</v>
      </c>
      <c r="U25" s="7">
        <f t="shared" si="3"/>
        <v>1.8421052631578946E-2</v>
      </c>
      <c r="V25" s="2"/>
      <c r="W25" s="2"/>
      <c r="X25" s="2"/>
    </row>
    <row r="26" spans="1:27" ht="63" customHeight="1" thickTop="1" thickBot="1" x14ac:dyDescent="0.3">
      <c r="A26" s="8" t="s">
        <v>22</v>
      </c>
      <c r="B26" s="8" t="s">
        <v>28</v>
      </c>
      <c r="C26" s="8" t="s">
        <v>24</v>
      </c>
      <c r="D26" s="8" t="s">
        <v>39</v>
      </c>
      <c r="E26" s="8" t="s">
        <v>17</v>
      </c>
      <c r="F26" s="8" t="s">
        <v>18</v>
      </c>
      <c r="G26" s="8" t="s">
        <v>19</v>
      </c>
      <c r="H26" s="9" t="s">
        <v>40</v>
      </c>
      <c r="I26" s="10">
        <v>138789700000</v>
      </c>
      <c r="J26" s="10">
        <v>0</v>
      </c>
      <c r="K26" s="10">
        <v>0</v>
      </c>
      <c r="L26" s="10">
        <v>138789700000</v>
      </c>
      <c r="M26" s="10">
        <v>0</v>
      </c>
      <c r="N26" s="10">
        <v>138789700000</v>
      </c>
      <c r="O26" s="10">
        <v>0</v>
      </c>
      <c r="P26" s="10">
        <v>0</v>
      </c>
      <c r="Q26" s="10">
        <v>0</v>
      </c>
      <c r="R26" s="6">
        <f t="shared" si="0"/>
        <v>138789700000</v>
      </c>
      <c r="S26" s="7">
        <f t="shared" si="1"/>
        <v>0</v>
      </c>
      <c r="T26" s="7">
        <f t="shared" si="2"/>
        <v>0</v>
      </c>
      <c r="U26" s="7">
        <f t="shared" si="3"/>
        <v>0</v>
      </c>
      <c r="V26" s="2"/>
      <c r="W26" s="2"/>
      <c r="X26" s="2"/>
    </row>
    <row r="27" spans="1:27" ht="58.5" customHeight="1" thickTop="1" thickBot="1" x14ac:dyDescent="0.3">
      <c r="A27" s="8" t="s">
        <v>22</v>
      </c>
      <c r="B27" s="8" t="s">
        <v>28</v>
      </c>
      <c r="C27" s="8" t="s">
        <v>24</v>
      </c>
      <c r="D27" s="8" t="s">
        <v>39</v>
      </c>
      <c r="E27" s="8" t="s">
        <v>17</v>
      </c>
      <c r="F27" s="8" t="s">
        <v>20</v>
      </c>
      <c r="G27" s="8" t="s">
        <v>19</v>
      </c>
      <c r="H27" s="9" t="s">
        <v>40</v>
      </c>
      <c r="I27" s="10">
        <v>55997510980</v>
      </c>
      <c r="J27" s="10">
        <v>0</v>
      </c>
      <c r="K27" s="10">
        <v>0</v>
      </c>
      <c r="L27" s="10">
        <v>55997510980</v>
      </c>
      <c r="M27" s="10">
        <v>0</v>
      </c>
      <c r="N27" s="10">
        <v>55997510980</v>
      </c>
      <c r="O27" s="10">
        <v>0</v>
      </c>
      <c r="P27" s="10">
        <v>0</v>
      </c>
      <c r="Q27" s="10">
        <v>0</v>
      </c>
      <c r="R27" s="6">
        <f t="shared" si="0"/>
        <v>55997510980</v>
      </c>
      <c r="S27" s="7">
        <f t="shared" si="1"/>
        <v>0</v>
      </c>
      <c r="T27" s="7">
        <f t="shared" si="2"/>
        <v>0</v>
      </c>
      <c r="U27" s="7">
        <f t="shared" si="3"/>
        <v>0</v>
      </c>
      <c r="V27" s="2"/>
      <c r="W27" s="2"/>
      <c r="X27" s="2"/>
    </row>
    <row r="28" spans="1:27" ht="36" customHeight="1" thickTop="1" thickBot="1" x14ac:dyDescent="0.3">
      <c r="A28" s="13" t="s">
        <v>22</v>
      </c>
      <c r="B28" s="13"/>
      <c r="C28" s="13"/>
      <c r="D28" s="13"/>
      <c r="E28" s="13"/>
      <c r="F28" s="13"/>
      <c r="G28" s="13"/>
      <c r="H28" s="14" t="s">
        <v>71</v>
      </c>
      <c r="I28" s="15">
        <f>+I25+I26+I27</f>
        <v>198587210980</v>
      </c>
      <c r="J28" s="15">
        <f t="shared" ref="J28:Q28" si="7">+J25+J26+J27</f>
        <v>0</v>
      </c>
      <c r="K28" s="15">
        <f t="shared" si="7"/>
        <v>0</v>
      </c>
      <c r="L28" s="15">
        <f t="shared" si="7"/>
        <v>198587210980</v>
      </c>
      <c r="M28" s="15">
        <f t="shared" si="7"/>
        <v>2306435666.8699999</v>
      </c>
      <c r="N28" s="15">
        <f t="shared" si="7"/>
        <v>196280775313.13</v>
      </c>
      <c r="O28" s="15">
        <f t="shared" si="7"/>
        <v>1540366952</v>
      </c>
      <c r="P28" s="15">
        <f t="shared" si="7"/>
        <v>70000000</v>
      </c>
      <c r="Q28" s="15">
        <f t="shared" si="7"/>
        <v>70000000</v>
      </c>
      <c r="R28" s="16">
        <f t="shared" si="0"/>
        <v>197046844028</v>
      </c>
      <c r="S28" s="17">
        <f t="shared" si="1"/>
        <v>7.7566271483370227E-3</v>
      </c>
      <c r="T28" s="17">
        <f t="shared" si="2"/>
        <v>3.5248996979493207E-4</v>
      </c>
      <c r="U28" s="17">
        <f t="shared" si="3"/>
        <v>3.5248996979493207E-4</v>
      </c>
      <c r="V28" s="2"/>
      <c r="W28" s="2"/>
      <c r="X28" s="2"/>
    </row>
    <row r="29" spans="1:27" ht="32.25" customHeight="1" thickTop="1" thickBot="1" x14ac:dyDescent="0.3">
      <c r="A29" s="13"/>
      <c r="B29" s="13"/>
      <c r="C29" s="13"/>
      <c r="D29" s="13"/>
      <c r="E29" s="13"/>
      <c r="F29" s="13"/>
      <c r="G29" s="13"/>
      <c r="H29" s="14" t="s">
        <v>72</v>
      </c>
      <c r="I29" s="15">
        <f>+I9+I21+I24+I28</f>
        <v>310330230533</v>
      </c>
      <c r="J29" s="15">
        <f t="shared" ref="J29:Q29" si="8">+J9+J21+J24+J28</f>
        <v>0</v>
      </c>
      <c r="K29" s="15">
        <f t="shared" si="8"/>
        <v>0</v>
      </c>
      <c r="L29" s="15">
        <f t="shared" si="8"/>
        <v>310330230533</v>
      </c>
      <c r="M29" s="15">
        <f t="shared" si="8"/>
        <v>40937814135.190002</v>
      </c>
      <c r="N29" s="15">
        <f t="shared" si="8"/>
        <v>269392416397.81</v>
      </c>
      <c r="O29" s="15">
        <f t="shared" si="8"/>
        <v>12284319134.299999</v>
      </c>
      <c r="P29" s="15">
        <f t="shared" si="8"/>
        <v>443947574</v>
      </c>
      <c r="Q29" s="15">
        <f t="shared" si="8"/>
        <v>443947574</v>
      </c>
      <c r="R29" s="16">
        <f t="shared" si="0"/>
        <v>298045911398.70001</v>
      </c>
      <c r="S29" s="17">
        <f t="shared" si="1"/>
        <v>3.9584667962258693E-2</v>
      </c>
      <c r="T29" s="17">
        <f t="shared" si="2"/>
        <v>1.4305650249977543E-3</v>
      </c>
      <c r="U29" s="17">
        <f t="shared" si="3"/>
        <v>1.4305650249977543E-3</v>
      </c>
      <c r="V29" s="2"/>
      <c r="W29" s="2"/>
      <c r="X29" s="2"/>
      <c r="AA29" s="11"/>
    </row>
    <row r="30" spans="1:27" ht="15.75" thickTop="1" x14ac:dyDescent="0.25">
      <c r="A30" s="2" t="s">
        <v>73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T30" s="12"/>
      <c r="U30" s="12"/>
    </row>
    <row r="31" spans="1:27" x14ac:dyDescent="0.25">
      <c r="A31" s="2" t="s">
        <v>74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T31" s="12"/>
      <c r="U31" s="12"/>
    </row>
    <row r="32" spans="1:27" x14ac:dyDescent="0.25">
      <c r="A32" s="2" t="s">
        <v>75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T32" s="12"/>
      <c r="U32" s="12"/>
    </row>
    <row r="33" spans="1:28" x14ac:dyDescent="0.25">
      <c r="S33" s="12"/>
      <c r="T33" s="12"/>
      <c r="U33" s="12"/>
    </row>
    <row r="34" spans="1:28" x14ac:dyDescent="0.25">
      <c r="S34" s="12"/>
      <c r="T34" s="12"/>
      <c r="U34" s="12"/>
    </row>
    <row r="35" spans="1:28" x14ac:dyDescent="0.25">
      <c r="S35" s="12"/>
      <c r="T35" s="12"/>
      <c r="U35" s="12"/>
    </row>
    <row r="36" spans="1:28" x14ac:dyDescent="0.25">
      <c r="S36" s="12"/>
      <c r="T36" s="12"/>
      <c r="U36" s="12"/>
    </row>
    <row r="37" spans="1:28" x14ac:dyDescent="0.25">
      <c r="S37" s="12"/>
      <c r="T37" s="12"/>
      <c r="U37" s="12"/>
    </row>
    <row r="38" spans="1:28" x14ac:dyDescent="0.25">
      <c r="A38" s="2"/>
      <c r="B38" s="2"/>
      <c r="C38" s="2"/>
      <c r="D38" s="2"/>
      <c r="E38" s="2"/>
      <c r="F38" s="2"/>
      <c r="G38" s="2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4"/>
      <c r="T38" s="4"/>
      <c r="U38" s="4"/>
      <c r="V38" s="2"/>
      <c r="W38" s="2"/>
      <c r="X38" s="2"/>
    </row>
    <row r="39" spans="1:28" x14ac:dyDescent="0.25">
      <c r="A39" s="2"/>
      <c r="B39" s="2"/>
      <c r="C39" s="2"/>
      <c r="D39" s="2"/>
      <c r="E39" s="2"/>
      <c r="F39" s="2"/>
      <c r="G39" s="2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4"/>
      <c r="T39" s="4"/>
      <c r="U39" s="4"/>
      <c r="V39" s="2"/>
      <c r="W39" s="2"/>
      <c r="X39" s="2"/>
    </row>
    <row r="40" spans="1:28" x14ac:dyDescent="0.25">
      <c r="A40" s="2"/>
      <c r="B40" s="2"/>
      <c r="C40" s="2"/>
      <c r="D40" s="2"/>
      <c r="E40" s="2"/>
      <c r="F40" s="2"/>
      <c r="G40" s="2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4"/>
      <c r="T40" s="4"/>
      <c r="U40" s="4"/>
      <c r="V40" s="2"/>
      <c r="W40" s="2"/>
      <c r="X40" s="2"/>
      <c r="AB40" s="11"/>
    </row>
    <row r="41" spans="1:28" x14ac:dyDescent="0.25">
      <c r="A41" s="2"/>
      <c r="B41" s="2"/>
      <c r="C41" s="2"/>
      <c r="D41" s="2"/>
      <c r="E41" s="2"/>
      <c r="F41" s="2"/>
      <c r="G41" s="2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4"/>
      <c r="T41" s="4"/>
      <c r="U41" s="4"/>
      <c r="V41" s="2"/>
      <c r="W41" s="2"/>
      <c r="X41" s="2"/>
      <c r="AB41" s="11"/>
    </row>
    <row r="42" spans="1:28" x14ac:dyDescent="0.25">
      <c r="A42" s="2"/>
      <c r="B42" s="2"/>
      <c r="C42" s="2"/>
      <c r="D42" s="2"/>
      <c r="E42" s="2"/>
      <c r="F42" s="2"/>
      <c r="G42" s="2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4"/>
      <c r="T42" s="4"/>
      <c r="U42" s="4"/>
      <c r="V42" s="2"/>
      <c r="W42" s="2"/>
      <c r="X42" s="2"/>
      <c r="AB42" s="11"/>
    </row>
    <row r="43" spans="1:28" x14ac:dyDescent="0.25">
      <c r="A43" s="2"/>
      <c r="B43" s="2"/>
      <c r="C43" s="2"/>
      <c r="D43" s="2"/>
      <c r="E43" s="2"/>
      <c r="F43" s="2"/>
      <c r="G43" s="2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4"/>
      <c r="T43" s="4"/>
      <c r="U43" s="4"/>
      <c r="V43" s="2"/>
      <c r="W43" s="2"/>
      <c r="X43" s="2"/>
      <c r="AB43" s="11"/>
    </row>
    <row r="44" spans="1:28" x14ac:dyDescent="0.25">
      <c r="A44" s="2"/>
      <c r="B44" s="2"/>
      <c r="C44" s="2"/>
      <c r="D44" s="2"/>
      <c r="E44" s="2"/>
      <c r="F44" s="2"/>
      <c r="G44" s="2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4"/>
      <c r="T44" s="4"/>
      <c r="U44" s="4"/>
      <c r="V44" s="2"/>
      <c r="W44" s="2"/>
      <c r="X44" s="2"/>
      <c r="AB44" s="11"/>
    </row>
    <row r="45" spans="1:28" x14ac:dyDescent="0.25">
      <c r="A45" s="2"/>
      <c r="B45" s="2"/>
      <c r="C45" s="2"/>
      <c r="D45" s="2"/>
      <c r="E45" s="2"/>
      <c r="F45" s="2"/>
      <c r="G45" s="2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AB45" s="11"/>
    </row>
    <row r="46" spans="1:28" x14ac:dyDescent="0.25">
      <c r="A46" s="2"/>
      <c r="B46" s="2"/>
      <c r="C46" s="2"/>
      <c r="D46" s="2"/>
      <c r="E46" s="2"/>
      <c r="F46" s="2"/>
      <c r="G46" s="2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AB46" s="11"/>
    </row>
    <row r="47" spans="1:28" x14ac:dyDescent="0.25">
      <c r="A47" s="2"/>
      <c r="B47" s="2"/>
      <c r="C47" s="2"/>
      <c r="D47" s="2"/>
      <c r="E47" s="2"/>
      <c r="F47" s="2"/>
      <c r="G47" s="2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AB47" s="11"/>
    </row>
    <row r="48" spans="1:28" x14ac:dyDescent="0.25">
      <c r="A48" s="2"/>
      <c r="B48" s="2"/>
      <c r="C48" s="2"/>
      <c r="D48" s="2"/>
      <c r="E48" s="2"/>
      <c r="F48" s="2"/>
      <c r="G48" s="2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AB48" s="11"/>
    </row>
    <row r="49" spans="1:28" x14ac:dyDescent="0.25">
      <c r="A49" s="2"/>
      <c r="B49" s="2"/>
      <c r="C49" s="2"/>
      <c r="D49" s="2"/>
      <c r="E49" s="2"/>
      <c r="F49" s="2"/>
      <c r="G49" s="2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AB49" s="11"/>
    </row>
    <row r="50" spans="1:28" ht="0" hidden="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AB50" s="11"/>
    </row>
    <row r="51" spans="1:28" ht="33.950000000000003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AB51" s="11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AB52" s="11"/>
    </row>
    <row r="53" spans="1:28" ht="35.1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AB53" s="11"/>
    </row>
    <row r="54" spans="1:28" ht="35.1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AB54" s="11"/>
    </row>
    <row r="55" spans="1:28" ht="35.1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8" ht="35.1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8" ht="35.1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8" ht="35.1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8" ht="35.1" customHeight="1" x14ac:dyDescent="0.25"/>
    <row r="60" spans="1:28" ht="35.1" customHeight="1" x14ac:dyDescent="0.25"/>
    <row r="61" spans="1:28" ht="35.1" customHeight="1" x14ac:dyDescent="0.25"/>
    <row r="62" spans="1:28" ht="35.1" customHeight="1" x14ac:dyDescent="0.25"/>
    <row r="63" spans="1:28" ht="35.1" customHeight="1" x14ac:dyDescent="0.25"/>
    <row r="64" spans="1:28" ht="35.1" customHeight="1" x14ac:dyDescent="0.25"/>
    <row r="65" ht="35.1" customHeight="1" x14ac:dyDescent="0.25"/>
    <row r="66" ht="45.75" customHeight="1" x14ac:dyDescent="0.25"/>
    <row r="67" ht="51" customHeight="1" x14ac:dyDescent="0.25"/>
    <row r="68" ht="29.25" customHeight="1" x14ac:dyDescent="0.25"/>
  </sheetData>
  <mergeCells count="4">
    <mergeCell ref="A1:U1"/>
    <mergeCell ref="A2:U2"/>
    <mergeCell ref="A3:U3"/>
    <mergeCell ref="Q4:U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2023-03-10T22:58:42Z</cp:lastPrinted>
  <dcterms:created xsi:type="dcterms:W3CDTF">2023-03-01T13:00:28Z</dcterms:created>
  <dcterms:modified xsi:type="dcterms:W3CDTF">2023-03-10T22:59:28Z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