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FEBRERO 2023 PRESPTO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O19" i="1" l="1"/>
  <c r="O17" i="1"/>
  <c r="O15" i="1"/>
  <c r="O13" i="1"/>
  <c r="O11" i="1"/>
  <c r="U11" i="1" s="1"/>
  <c r="O10" i="1"/>
  <c r="O9" i="1"/>
  <c r="O8" i="1"/>
  <c r="X13" i="1" l="1"/>
  <c r="W13" i="1"/>
  <c r="U13" i="1"/>
  <c r="V13" i="1"/>
  <c r="U9" i="1"/>
  <c r="X9" i="1"/>
  <c r="V9" i="1"/>
  <c r="W9" i="1"/>
  <c r="X15" i="1"/>
  <c r="U15" i="1"/>
  <c r="W15" i="1"/>
  <c r="V15" i="1"/>
  <c r="U8" i="1"/>
  <c r="X8" i="1"/>
  <c r="W8" i="1"/>
  <c r="V8" i="1"/>
  <c r="U10" i="1"/>
  <c r="X10" i="1"/>
  <c r="W10" i="1"/>
  <c r="V10" i="1"/>
  <c r="X17" i="1"/>
  <c r="U17" i="1"/>
  <c r="W17" i="1"/>
  <c r="V17" i="1"/>
  <c r="X19" i="1"/>
  <c r="W19" i="1"/>
  <c r="V19" i="1"/>
  <c r="U19" i="1"/>
  <c r="T7" i="1"/>
  <c r="S7" i="1"/>
  <c r="R7" i="1"/>
  <c r="Q7" i="1"/>
  <c r="P7" i="1"/>
  <c r="N7" i="1"/>
  <c r="M7" i="1"/>
  <c r="L7" i="1"/>
  <c r="K7" i="1"/>
  <c r="J7" i="1"/>
  <c r="T12" i="1"/>
  <c r="S12" i="1"/>
  <c r="R12" i="1"/>
  <c r="Q12" i="1"/>
  <c r="P12" i="1"/>
  <c r="N12" i="1"/>
  <c r="M12" i="1"/>
  <c r="L12" i="1"/>
  <c r="K12" i="1"/>
  <c r="J12" i="1"/>
  <c r="T14" i="1"/>
  <c r="S14" i="1"/>
  <c r="R14" i="1"/>
  <c r="Q14" i="1"/>
  <c r="P14" i="1"/>
  <c r="N14" i="1"/>
  <c r="M14" i="1"/>
  <c r="L14" i="1"/>
  <c r="K14" i="1"/>
  <c r="J14" i="1"/>
  <c r="T18" i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J6" i="1" l="1"/>
  <c r="J20" i="1" s="1"/>
  <c r="N6" i="1"/>
  <c r="N20" i="1" s="1"/>
  <c r="S6" i="1"/>
  <c r="O14" i="1"/>
  <c r="U14" i="1" s="1"/>
  <c r="O18" i="1"/>
  <c r="U18" i="1" s="1"/>
  <c r="O12" i="1"/>
  <c r="U12" i="1" s="1"/>
  <c r="R6" i="1"/>
  <c r="K6" i="1"/>
  <c r="K20" i="1" s="1"/>
  <c r="P6" i="1"/>
  <c r="P20" i="1" s="1"/>
  <c r="T6" i="1"/>
  <c r="O16" i="1"/>
  <c r="U16" i="1" s="1"/>
  <c r="L6" i="1"/>
  <c r="L20" i="1" s="1"/>
  <c r="Q6" i="1"/>
  <c r="Q20" i="1" s="1"/>
  <c r="M6" i="1"/>
  <c r="O7" i="1"/>
  <c r="U7" i="1" s="1"/>
  <c r="X12" i="1" l="1"/>
  <c r="V18" i="1"/>
  <c r="X7" i="1"/>
  <c r="X16" i="1"/>
  <c r="W14" i="1"/>
  <c r="V14" i="1"/>
  <c r="V12" i="1"/>
  <c r="W12" i="1"/>
  <c r="W16" i="1"/>
  <c r="X18" i="1"/>
  <c r="W7" i="1"/>
  <c r="X14" i="1"/>
  <c r="W18" i="1"/>
  <c r="V7" i="1"/>
  <c r="V16" i="1"/>
  <c r="S20" i="1"/>
  <c r="T20" i="1"/>
  <c r="R20" i="1"/>
  <c r="O6" i="1"/>
  <c r="U6" i="1" s="1"/>
  <c r="M20" i="1"/>
  <c r="W6" i="1" l="1"/>
  <c r="V6" i="1"/>
  <c r="X20" i="1"/>
  <c r="W20" i="1"/>
  <c r="X6" i="1"/>
  <c r="O20" i="1"/>
  <c r="U20" i="1" s="1"/>
  <c r="V20" i="1" l="1"/>
</calcChain>
</file>

<file path=xl/sharedStrings.xml><?xml version="1.0" encoding="utf-8"?>
<sst xmlns="http://schemas.openxmlformats.org/spreadsheetml/2006/main" count="106" uniqueCount="60">
  <si>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</si>
  <si>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</si>
  <si>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</si>
  <si>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</si>
  <si>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</si>
  <si>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</si>
  <si>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</si>
  <si>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</si>
  <si>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</si>
  <si>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</si>
  <si>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</si>
  <si>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</si>
  <si>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</si>
  <si>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</si>
  <si>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</si>
  <si>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</si>
  <si>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</si>
  <si>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</si>
  <si>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</si>
  <si>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</si>
  <si>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</si>
  <si>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</si>
  <si>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</si>
  <si>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</si>
  <si>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</si>
  <si>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</si>
  <si>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</si>
  <si>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</si>
  <si>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</si>
  <si>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</si>
  <si>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</si>
  <si>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</si>
  <si>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</si>
  <si>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</si>
  <si>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</si>
  <si>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</si>
  <si>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</si>
  <si>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</si>
  <si>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</si>
  <si>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</si>
  <si>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</si>
  <si>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</si>
  <si>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</si>
  <si>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</si>
  <si>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>TRANSFERENCIAS CORRIENTES</t>
  </si>
  <si>
    <t xml:space="preserve">GASTOS DE INVERSION </t>
  </si>
  <si>
    <t xml:space="preserve">GASTOS POR TRIBUTOS, MULTAS, SANCIONES E INTERESES DE MORA </t>
  </si>
  <si>
    <t>TOTAL PRESUPUESTO A+C</t>
  </si>
  <si>
    <t>APROPIACION SIN COMPROMETER</t>
  </si>
  <si>
    <t>APR. VIGENTE DESPUES DE BLOQUEOS</t>
  </si>
  <si>
    <t>MINISTERIO DE COMERCIO INDUSTRIA Y TURISMO</t>
  </si>
  <si>
    <t>EJECUCION PRESUPUESTAL CON CORTE AL 28 DE FEBRERO DE 2023</t>
  </si>
  <si>
    <t>COMP/ APR</t>
  </si>
  <si>
    <t>OBLIG/ APR</t>
  </si>
  <si>
    <t>PAGO/ APR</t>
  </si>
  <si>
    <t>FECHA DE GENERACIÓN: MARZO 01 DE 2023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</si>
  <si>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</si>
  <si>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</si>
  <si>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</si>
  <si>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UNIDAD EJECUTORA 3501-02 DIRECCION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</si>
</sst>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7" fontId="5" fillId="0" borderId="0" xfId="0" applyNumberFormat="1" applyFont="1" applyFill="1" applyBorder="1" applyAlignment="1">
      <alignment horizontal="right" readingOrder="1"/>
    </xf>
    <xf numFmtId="10" fontId="5" fillId="0" borderId="0" xfId="0" applyNumberFormat="1" applyFont="1" applyFill="1" applyBorder="1" applyAlignment="1">
      <alignment horizontal="right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7" fontId="3" fillId="0" borderId="2" xfId="0" applyNumberFormat="1" applyFont="1" applyFill="1" applyBorder="1" applyAlignment="1">
      <alignment horizontal="right" vertical="center" wrapText="1" readingOrder="1"/>
    </xf>
    <xf numFmtId="7" fontId="5" fillId="0" borderId="2" xfId="0" applyNumberFormat="1" applyFont="1" applyFill="1" applyBorder="1" applyAlignment="1">
      <alignment horizontal="right" vertical="center" wrapText="1" readingOrder="1"/>
    </xf>
    <xf numFmtId="10" fontId="5" fillId="0" borderId="2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left" vertical="center" wrapText="1" readingOrder="1"/>
    </xf>
    <xf numFmtId="164" fontId="6" fillId="3" borderId="2" xfId="0" applyNumberFormat="1" applyFont="1" applyFill="1" applyBorder="1" applyAlignment="1">
      <alignment horizontal="right" vertical="center" wrapText="1" readingOrder="1"/>
    </xf>
    <xf numFmtId="7" fontId="6" fillId="3" borderId="2" xfId="0" applyNumberFormat="1" applyFont="1" applyFill="1" applyBorder="1" applyAlignment="1">
      <alignment horizontal="right" vertical="center" wrapText="1" readingOrder="1"/>
    </xf>
    <xf numFmtId="7" fontId="11" fillId="3" borderId="2" xfId="0" applyNumberFormat="1" applyFont="1" applyFill="1" applyBorder="1" applyAlignment="1">
      <alignment horizontal="right" vertical="center" wrapText="1" readingOrder="1"/>
    </xf>
    <xf numFmtId="10" fontId="11" fillId="3" borderId="2" xfId="0" applyNumberFormat="1" applyFont="1" applyFill="1" applyBorder="1" applyAlignment="1">
      <alignment horizontal="right" vertical="center" wrapText="1" readingOrder="1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left" vertical="center" wrapText="1"/>
    </xf>
    <xf numFmtId="7" fontId="11" fillId="3" borderId="2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104775</xdr:colOff>
      <xdr:row>2</xdr:row>
      <xdr:rowOff>28575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showGridLines="0" tabSelected="1" workbookViewId="0">
      <selection activeCell="A4" sqref="A4"/>
    </sheetView>
  </sheetViews>
  <sheetFormatPr baseColWidth="10" defaultRowHeight="15"/>
  <cols>
    <col min="1" max="1" width="5.140625" customWidth="1"/>
    <col min="2" max="2" width="4.42578125" customWidth="1"/>
    <col min="3" max="3" width="4.28515625" customWidth="1"/>
    <col min="4" max="4" width="4.5703125" customWidth="1"/>
    <col min="5" max="5" width="4.7109375" customWidth="1"/>
    <col min="6" max="6" width="7" customWidth="1"/>
    <col min="7" max="7" width="4.28515625" customWidth="1"/>
    <col min="8" max="8" width="4.85546875" customWidth="1"/>
    <col min="9" max="9" width="26.42578125" customWidth="1"/>
    <col min="10" max="10" width="16.140625" customWidth="1"/>
    <col min="11" max="11" width="14.85546875" customWidth="1"/>
    <col min="12" max="12" width="13.140625" customWidth="1"/>
    <col min="13" max="13" width="15.140625" customWidth="1"/>
    <col min="14" max="14" width="14.7109375" customWidth="1"/>
    <col min="15" max="15" width="15.7109375" customWidth="1"/>
    <col min="16" max="16" width="15.85546875" customWidth="1"/>
    <col min="17" max="17" width="14.7109375" customWidth="1"/>
    <col min="18" max="19" width="15.42578125" customWidth="1"/>
    <col min="20" max="20" width="15" customWidth="1"/>
    <col min="21" max="21" width="15.7109375" customWidth="1"/>
    <col min="22" max="22" width="7.28515625" customWidth="1"/>
    <col min="23" max="24" width="6.5703125" customWidth="1"/>
  </cols>
  <sheetData>
    <row r="1" spans="1:31" ht="15.75">
      <c r="A1" s="25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31" ht="15.75">
      <c r="A2" s="25" t="s">
        <v>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31" ht="15.75">
      <c r="A3" s="25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31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7" t="s">
        <v>55</v>
      </c>
      <c r="U4" s="28"/>
      <c r="V4" s="28"/>
      <c r="W4" s="28"/>
      <c r="X4" s="28"/>
    </row>
    <row r="5" spans="1:31" ht="32.25" customHeight="1" thickTop="1" thickBo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49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15" t="s">
        <v>48</v>
      </c>
      <c r="V5" s="15" t="s">
        <v>52</v>
      </c>
      <c r="W5" s="15" t="s">
        <v>53</v>
      </c>
      <c r="X5" s="15" t="s">
        <v>54</v>
      </c>
      <c r="Y5" s="2"/>
      <c r="Z5" s="2"/>
      <c r="AA5" s="2"/>
    </row>
    <row r="6" spans="1:31" ht="35.1" customHeight="1" thickTop="1" thickBot="1">
      <c r="A6" s="8" t="s">
        <v>19</v>
      </c>
      <c r="B6" s="8"/>
      <c r="C6" s="8"/>
      <c r="D6" s="8"/>
      <c r="E6" s="8"/>
      <c r="F6" s="8"/>
      <c r="G6" s="8"/>
      <c r="H6" s="8"/>
      <c r="I6" s="9" t="s">
        <v>42</v>
      </c>
      <c r="J6" s="10">
        <f>+J7+J12+J14+J16</f>
        <v>17377834000</v>
      </c>
      <c r="K6" s="10">
        <f t="shared" ref="K6:T6" si="0">+K7+K12+K14+K16</f>
        <v>0</v>
      </c>
      <c r="L6" s="10">
        <f t="shared" si="0"/>
        <v>0</v>
      </c>
      <c r="M6" s="10">
        <f t="shared" si="0"/>
        <v>17377834000</v>
      </c>
      <c r="N6" s="10">
        <f t="shared" si="0"/>
        <v>1187338000</v>
      </c>
      <c r="O6" s="11">
        <f t="shared" ref="O6:O20" si="1">+M6-N6</f>
        <v>16190496000</v>
      </c>
      <c r="P6" s="10">
        <f t="shared" si="0"/>
        <v>15487323473.200001</v>
      </c>
      <c r="Q6" s="10">
        <f t="shared" si="0"/>
        <v>703172526.79999995</v>
      </c>
      <c r="R6" s="10">
        <f t="shared" si="0"/>
        <v>2871026255.25</v>
      </c>
      <c r="S6" s="10">
        <f t="shared" si="0"/>
        <v>1891312182.05</v>
      </c>
      <c r="T6" s="10">
        <f t="shared" si="0"/>
        <v>1887479769.05</v>
      </c>
      <c r="U6" s="12">
        <f>+O6-R6</f>
        <v>13319469744.75</v>
      </c>
      <c r="V6" s="13">
        <f>+R6/O6</f>
        <v>0.1773278752701585</v>
      </c>
      <c r="W6" s="13">
        <f>+S6/O6</f>
        <v>0.11681619772797572</v>
      </c>
      <c r="X6" s="13">
        <f>+T6/O6</f>
        <v>0.11657949015582969</v>
      </c>
      <c r="Y6" s="2"/>
      <c r="Z6" s="2"/>
      <c r="AA6" s="2"/>
      <c r="AB6" s="7"/>
      <c r="AC6" s="7"/>
      <c r="AD6" s="7"/>
      <c r="AE6" s="7"/>
    </row>
    <row r="7" spans="1:31" ht="35.1" customHeight="1" thickTop="1" thickBot="1">
      <c r="A7" s="16" t="s">
        <v>19</v>
      </c>
      <c r="B7" s="16"/>
      <c r="C7" s="16"/>
      <c r="D7" s="16"/>
      <c r="E7" s="16"/>
      <c r="F7" s="16"/>
      <c r="G7" s="16"/>
      <c r="H7" s="16"/>
      <c r="I7" s="17" t="s">
        <v>41</v>
      </c>
      <c r="J7" s="18">
        <f>SUM(J8:J11)</f>
        <v>15284155000</v>
      </c>
      <c r="K7" s="18">
        <f t="shared" ref="K7:T7" si="2">SUM(K8:K11)</f>
        <v>0</v>
      </c>
      <c r="L7" s="18">
        <f t="shared" si="2"/>
        <v>0</v>
      </c>
      <c r="M7" s="18">
        <f t="shared" si="2"/>
        <v>15284155000</v>
      </c>
      <c r="N7" s="18">
        <f t="shared" si="2"/>
        <v>1187338000</v>
      </c>
      <c r="O7" s="19">
        <f t="shared" si="1"/>
        <v>14096817000</v>
      </c>
      <c r="P7" s="18">
        <f t="shared" si="2"/>
        <v>14096817000</v>
      </c>
      <c r="Q7" s="18">
        <f t="shared" si="2"/>
        <v>0</v>
      </c>
      <c r="R7" s="18">
        <f t="shared" si="2"/>
        <v>1784101292</v>
      </c>
      <c r="S7" s="18">
        <f t="shared" si="2"/>
        <v>1784101292</v>
      </c>
      <c r="T7" s="18">
        <f t="shared" si="2"/>
        <v>1780268879</v>
      </c>
      <c r="U7" s="20">
        <f t="shared" ref="U7:U20" si="3">+O7-R7</f>
        <v>12312715708</v>
      </c>
      <c r="V7" s="21">
        <f t="shared" ref="V7:V20" si="4">+R7/O7</f>
        <v>0.12656057690186373</v>
      </c>
      <c r="W7" s="21">
        <f t="shared" ref="W7:W20" si="5">+S7/O7</f>
        <v>0.12656057690186373</v>
      </c>
      <c r="X7" s="21">
        <f t="shared" ref="X7:X20" si="6">+T7/O7</f>
        <v>0.12628871318965126</v>
      </c>
      <c r="Y7" s="2"/>
      <c r="Z7" s="2"/>
      <c r="AA7" s="2"/>
      <c r="AB7" s="7"/>
      <c r="AC7" s="7"/>
      <c r="AD7" s="7"/>
      <c r="AE7" s="7"/>
    </row>
    <row r="8" spans="1:31" ht="35.1" customHeight="1" thickTop="1" thickBot="1">
      <c r="A8" s="8" t="s">
        <v>19</v>
      </c>
      <c r="B8" s="8" t="s">
        <v>20</v>
      </c>
      <c r="C8" s="8" t="s">
        <v>20</v>
      </c>
      <c r="D8" s="8" t="s">
        <v>20</v>
      </c>
      <c r="E8" s="8"/>
      <c r="F8" s="8" t="s">
        <v>21</v>
      </c>
      <c r="G8" s="8" t="s">
        <v>38</v>
      </c>
      <c r="H8" s="8" t="s">
        <v>33</v>
      </c>
      <c r="I8" s="9" t="s">
        <v>22</v>
      </c>
      <c r="J8" s="10">
        <v>9430223000</v>
      </c>
      <c r="K8" s="10">
        <v>0</v>
      </c>
      <c r="L8" s="10">
        <v>0</v>
      </c>
      <c r="M8" s="10">
        <v>9430223000</v>
      </c>
      <c r="N8" s="10">
        <v>0</v>
      </c>
      <c r="O8" s="11">
        <f t="shared" si="1"/>
        <v>9430223000</v>
      </c>
      <c r="P8" s="10">
        <v>9430223000</v>
      </c>
      <c r="Q8" s="10">
        <v>0</v>
      </c>
      <c r="R8" s="10">
        <v>1164055734</v>
      </c>
      <c r="S8" s="10">
        <v>1164055734</v>
      </c>
      <c r="T8" s="10">
        <v>1161646347</v>
      </c>
      <c r="U8" s="12">
        <f t="shared" si="3"/>
        <v>8266167266</v>
      </c>
      <c r="V8" s="13">
        <f t="shared" si="4"/>
        <v>0.12343883426722782</v>
      </c>
      <c r="W8" s="13">
        <f t="shared" si="5"/>
        <v>0.12343883426722782</v>
      </c>
      <c r="X8" s="13">
        <f t="shared" si="6"/>
        <v>0.12318333797620692</v>
      </c>
      <c r="Y8" s="2"/>
      <c r="Z8" s="2"/>
      <c r="AA8" s="2"/>
      <c r="AB8" s="7"/>
      <c r="AC8" s="7"/>
      <c r="AD8" s="7"/>
      <c r="AE8" s="7"/>
    </row>
    <row r="9" spans="1:31" ht="35.1" customHeight="1" thickTop="1" thickBot="1">
      <c r="A9" s="8" t="s">
        <v>19</v>
      </c>
      <c r="B9" s="8" t="s">
        <v>20</v>
      </c>
      <c r="C9" s="8" t="s">
        <v>20</v>
      </c>
      <c r="D9" s="8" t="s">
        <v>23</v>
      </c>
      <c r="E9" s="8"/>
      <c r="F9" s="8" t="s">
        <v>21</v>
      </c>
      <c r="G9" s="8" t="s">
        <v>38</v>
      </c>
      <c r="H9" s="8" t="s">
        <v>33</v>
      </c>
      <c r="I9" s="9" t="s">
        <v>24</v>
      </c>
      <c r="J9" s="10">
        <v>3432524000</v>
      </c>
      <c r="K9" s="10">
        <v>0</v>
      </c>
      <c r="L9" s="10">
        <v>0</v>
      </c>
      <c r="M9" s="10">
        <v>3432524000</v>
      </c>
      <c r="N9" s="10">
        <v>0</v>
      </c>
      <c r="O9" s="11">
        <f t="shared" si="1"/>
        <v>3432524000</v>
      </c>
      <c r="P9" s="10">
        <v>3432524000</v>
      </c>
      <c r="Q9" s="10">
        <v>0</v>
      </c>
      <c r="R9" s="10">
        <v>486992850</v>
      </c>
      <c r="S9" s="10">
        <v>486992850</v>
      </c>
      <c r="T9" s="10">
        <v>486992850</v>
      </c>
      <c r="U9" s="12">
        <f t="shared" si="3"/>
        <v>2945531150</v>
      </c>
      <c r="V9" s="13">
        <f t="shared" si="4"/>
        <v>0.14187602184281886</v>
      </c>
      <c r="W9" s="13">
        <f t="shared" si="5"/>
        <v>0.14187602184281886</v>
      </c>
      <c r="X9" s="13">
        <f t="shared" si="6"/>
        <v>0.14187602184281886</v>
      </c>
      <c r="Y9" s="2"/>
      <c r="Z9" s="2"/>
      <c r="AA9" s="2"/>
      <c r="AB9" s="7"/>
      <c r="AC9" s="7"/>
      <c r="AD9" s="7"/>
      <c r="AE9" s="7"/>
    </row>
    <row r="10" spans="1:31" ht="35.1" customHeight="1" thickTop="1" thickBot="1">
      <c r="A10" s="8" t="s">
        <v>19</v>
      </c>
      <c r="B10" s="8" t="s">
        <v>20</v>
      </c>
      <c r="C10" s="8" t="s">
        <v>20</v>
      </c>
      <c r="D10" s="8" t="s">
        <v>25</v>
      </c>
      <c r="E10" s="8"/>
      <c r="F10" s="8" t="s">
        <v>21</v>
      </c>
      <c r="G10" s="8" t="s">
        <v>38</v>
      </c>
      <c r="H10" s="8" t="s">
        <v>33</v>
      </c>
      <c r="I10" s="9" t="s">
        <v>26</v>
      </c>
      <c r="J10" s="10">
        <v>1234070000</v>
      </c>
      <c r="K10" s="10">
        <v>0</v>
      </c>
      <c r="L10" s="10">
        <v>0</v>
      </c>
      <c r="M10" s="10">
        <v>1234070000</v>
      </c>
      <c r="N10" s="10">
        <v>0</v>
      </c>
      <c r="O10" s="11">
        <f t="shared" si="1"/>
        <v>1234070000</v>
      </c>
      <c r="P10" s="10">
        <v>1234070000</v>
      </c>
      <c r="Q10" s="10">
        <v>0</v>
      </c>
      <c r="R10" s="10">
        <v>133052708</v>
      </c>
      <c r="S10" s="10">
        <v>133052708</v>
      </c>
      <c r="T10" s="10">
        <v>131629682</v>
      </c>
      <c r="U10" s="12">
        <f t="shared" si="3"/>
        <v>1101017292</v>
      </c>
      <c r="V10" s="13">
        <f t="shared" si="4"/>
        <v>0.10781617574367743</v>
      </c>
      <c r="W10" s="13">
        <f t="shared" si="5"/>
        <v>0.10781617574367743</v>
      </c>
      <c r="X10" s="13">
        <f t="shared" si="6"/>
        <v>0.10666305963194957</v>
      </c>
      <c r="Y10" s="2"/>
      <c r="Z10" s="2"/>
      <c r="AA10" s="2"/>
      <c r="AB10" s="7"/>
      <c r="AC10" s="7"/>
      <c r="AD10" s="7"/>
      <c r="AE10" s="7"/>
    </row>
    <row r="11" spans="1:31" ht="35.1" customHeight="1" thickTop="1" thickBot="1">
      <c r="A11" s="8" t="s">
        <v>19</v>
      </c>
      <c r="B11" s="8" t="s">
        <v>20</v>
      </c>
      <c r="C11" s="8" t="s">
        <v>20</v>
      </c>
      <c r="D11" s="8" t="s">
        <v>28</v>
      </c>
      <c r="E11" s="8"/>
      <c r="F11" s="8" t="s">
        <v>21</v>
      </c>
      <c r="G11" s="8" t="s">
        <v>38</v>
      </c>
      <c r="H11" s="8" t="s">
        <v>33</v>
      </c>
      <c r="I11" s="9" t="s">
        <v>39</v>
      </c>
      <c r="J11" s="10">
        <v>1187338000</v>
      </c>
      <c r="K11" s="10">
        <v>0</v>
      </c>
      <c r="L11" s="10">
        <v>0</v>
      </c>
      <c r="M11" s="10">
        <v>1187338000</v>
      </c>
      <c r="N11" s="10">
        <v>1187338000</v>
      </c>
      <c r="O11" s="11">
        <f t="shared" si="1"/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2">
        <f t="shared" si="3"/>
        <v>0</v>
      </c>
      <c r="V11" s="13">
        <v>0</v>
      </c>
      <c r="W11" s="13">
        <v>0</v>
      </c>
      <c r="X11" s="13">
        <v>0</v>
      </c>
      <c r="Y11" s="2"/>
      <c r="Z11" s="2"/>
      <c r="AA11" s="2"/>
      <c r="AB11" s="7"/>
      <c r="AC11" s="7"/>
      <c r="AD11" s="7"/>
      <c r="AE11" s="7"/>
    </row>
    <row r="12" spans="1:31" ht="35.1" customHeight="1" thickTop="1" thickBot="1">
      <c r="A12" s="16" t="s">
        <v>19</v>
      </c>
      <c r="B12" s="16"/>
      <c r="C12" s="16"/>
      <c r="D12" s="16"/>
      <c r="E12" s="16"/>
      <c r="F12" s="16"/>
      <c r="G12" s="16"/>
      <c r="H12" s="16"/>
      <c r="I12" s="17" t="s">
        <v>43</v>
      </c>
      <c r="J12" s="18">
        <f>+J13</f>
        <v>2024189000</v>
      </c>
      <c r="K12" s="18">
        <f t="shared" ref="K12:T12" si="7">+K13</f>
        <v>0</v>
      </c>
      <c r="L12" s="18">
        <f t="shared" si="7"/>
        <v>0</v>
      </c>
      <c r="M12" s="18">
        <f t="shared" si="7"/>
        <v>2024189000</v>
      </c>
      <c r="N12" s="18">
        <f t="shared" si="7"/>
        <v>0</v>
      </c>
      <c r="O12" s="19">
        <f t="shared" si="1"/>
        <v>2024189000</v>
      </c>
      <c r="P12" s="18">
        <f t="shared" si="7"/>
        <v>1325406473.2</v>
      </c>
      <c r="Q12" s="18">
        <f t="shared" si="7"/>
        <v>698782526.79999995</v>
      </c>
      <c r="R12" s="18">
        <f t="shared" si="7"/>
        <v>1083610718.25</v>
      </c>
      <c r="S12" s="18">
        <f t="shared" si="7"/>
        <v>103896645.05</v>
      </c>
      <c r="T12" s="18">
        <f t="shared" si="7"/>
        <v>103896645.05</v>
      </c>
      <c r="U12" s="20">
        <f t="shared" si="3"/>
        <v>940578281.75</v>
      </c>
      <c r="V12" s="21">
        <f t="shared" si="4"/>
        <v>0.5353308007552654</v>
      </c>
      <c r="W12" s="21">
        <f t="shared" si="5"/>
        <v>5.1327541573440029E-2</v>
      </c>
      <c r="X12" s="21">
        <f t="shared" si="6"/>
        <v>5.1327541573440029E-2</v>
      </c>
      <c r="Y12" s="2"/>
      <c r="Z12" s="2"/>
      <c r="AA12" s="2"/>
      <c r="AB12" s="7"/>
      <c r="AC12" s="7"/>
      <c r="AD12" s="7"/>
      <c r="AE12" s="7"/>
    </row>
    <row r="13" spans="1:31" ht="35.1" customHeight="1" thickTop="1" thickBot="1">
      <c r="A13" s="8" t="s">
        <v>19</v>
      </c>
      <c r="B13" s="8" t="s">
        <v>23</v>
      </c>
      <c r="C13" s="8"/>
      <c r="D13" s="8"/>
      <c r="E13" s="8"/>
      <c r="F13" s="8" t="s">
        <v>21</v>
      </c>
      <c r="G13" s="8" t="s">
        <v>38</v>
      </c>
      <c r="H13" s="8" t="s">
        <v>33</v>
      </c>
      <c r="I13" s="9" t="s">
        <v>27</v>
      </c>
      <c r="J13" s="10">
        <v>2024189000</v>
      </c>
      <c r="K13" s="10">
        <v>0</v>
      </c>
      <c r="L13" s="10">
        <v>0</v>
      </c>
      <c r="M13" s="10">
        <v>2024189000</v>
      </c>
      <c r="N13" s="10">
        <v>0</v>
      </c>
      <c r="O13" s="11">
        <f t="shared" si="1"/>
        <v>2024189000</v>
      </c>
      <c r="P13" s="10">
        <v>1325406473.2</v>
      </c>
      <c r="Q13" s="10">
        <v>698782526.79999995</v>
      </c>
      <c r="R13" s="10">
        <v>1083610718.25</v>
      </c>
      <c r="S13" s="10">
        <v>103896645.05</v>
      </c>
      <c r="T13" s="10">
        <v>103896645.05</v>
      </c>
      <c r="U13" s="12">
        <f t="shared" si="3"/>
        <v>940578281.75</v>
      </c>
      <c r="V13" s="13">
        <f t="shared" si="4"/>
        <v>0.5353308007552654</v>
      </c>
      <c r="W13" s="13">
        <f t="shared" si="5"/>
        <v>5.1327541573440029E-2</v>
      </c>
      <c r="X13" s="13">
        <f t="shared" si="6"/>
        <v>5.1327541573440029E-2</v>
      </c>
      <c r="Y13" s="2"/>
      <c r="Z13" s="2"/>
      <c r="AA13" s="2"/>
      <c r="AB13" s="7"/>
      <c r="AC13" s="7"/>
      <c r="AD13" s="7"/>
      <c r="AE13" s="7"/>
    </row>
    <row r="14" spans="1:31" ht="35.1" customHeight="1" thickTop="1" thickBot="1">
      <c r="A14" s="16" t="s">
        <v>19</v>
      </c>
      <c r="B14" s="16"/>
      <c r="C14" s="16"/>
      <c r="D14" s="16"/>
      <c r="E14" s="16"/>
      <c r="F14" s="16"/>
      <c r="G14" s="16"/>
      <c r="H14" s="16"/>
      <c r="I14" s="17" t="s">
        <v>44</v>
      </c>
      <c r="J14" s="18">
        <f>+J15</f>
        <v>65100000</v>
      </c>
      <c r="K14" s="18">
        <f t="shared" ref="K14:T14" si="8">+K15</f>
        <v>0</v>
      </c>
      <c r="L14" s="18">
        <f t="shared" si="8"/>
        <v>0</v>
      </c>
      <c r="M14" s="18">
        <f t="shared" si="8"/>
        <v>65100000</v>
      </c>
      <c r="N14" s="18">
        <f t="shared" si="8"/>
        <v>0</v>
      </c>
      <c r="O14" s="19">
        <f t="shared" si="1"/>
        <v>65100000</v>
      </c>
      <c r="P14" s="18">
        <f t="shared" si="8"/>
        <v>65100000</v>
      </c>
      <c r="Q14" s="18">
        <f t="shared" si="8"/>
        <v>0</v>
      </c>
      <c r="R14" s="18">
        <f t="shared" si="8"/>
        <v>3314245</v>
      </c>
      <c r="S14" s="18">
        <f t="shared" si="8"/>
        <v>3314245</v>
      </c>
      <c r="T14" s="18">
        <f t="shared" si="8"/>
        <v>3314245</v>
      </c>
      <c r="U14" s="20">
        <f t="shared" si="3"/>
        <v>61785755</v>
      </c>
      <c r="V14" s="21">
        <f t="shared" si="4"/>
        <v>5.0910061443932411E-2</v>
      </c>
      <c r="W14" s="21">
        <f t="shared" si="5"/>
        <v>5.0910061443932411E-2</v>
      </c>
      <c r="X14" s="21">
        <f t="shared" si="6"/>
        <v>5.0910061443932411E-2</v>
      </c>
      <c r="Y14" s="2"/>
      <c r="Z14" s="2"/>
      <c r="AA14" s="2"/>
      <c r="AB14" s="7"/>
      <c r="AC14" s="7"/>
      <c r="AD14" s="7"/>
      <c r="AE14" s="7"/>
    </row>
    <row r="15" spans="1:31" ht="35.1" customHeight="1" thickTop="1" thickBot="1">
      <c r="A15" s="8" t="s">
        <v>19</v>
      </c>
      <c r="B15" s="8" t="s">
        <v>25</v>
      </c>
      <c r="C15" s="8" t="s">
        <v>28</v>
      </c>
      <c r="D15" s="8" t="s">
        <v>23</v>
      </c>
      <c r="E15" s="8" t="s">
        <v>29</v>
      </c>
      <c r="F15" s="8" t="s">
        <v>21</v>
      </c>
      <c r="G15" s="8" t="s">
        <v>38</v>
      </c>
      <c r="H15" s="8" t="s">
        <v>33</v>
      </c>
      <c r="I15" s="9" t="s">
        <v>30</v>
      </c>
      <c r="J15" s="10">
        <v>65100000</v>
      </c>
      <c r="K15" s="10">
        <v>0</v>
      </c>
      <c r="L15" s="10">
        <v>0</v>
      </c>
      <c r="M15" s="10">
        <v>65100000</v>
      </c>
      <c r="N15" s="10">
        <v>0</v>
      </c>
      <c r="O15" s="11">
        <f t="shared" si="1"/>
        <v>65100000</v>
      </c>
      <c r="P15" s="10">
        <v>65100000</v>
      </c>
      <c r="Q15" s="10">
        <v>0</v>
      </c>
      <c r="R15" s="10">
        <v>3314245</v>
      </c>
      <c r="S15" s="10">
        <v>3314245</v>
      </c>
      <c r="T15" s="10">
        <v>3314245</v>
      </c>
      <c r="U15" s="12">
        <f t="shared" si="3"/>
        <v>61785755</v>
      </c>
      <c r="V15" s="13">
        <f t="shared" si="4"/>
        <v>5.0910061443932411E-2</v>
      </c>
      <c r="W15" s="13">
        <f t="shared" si="5"/>
        <v>5.0910061443932411E-2</v>
      </c>
      <c r="X15" s="13">
        <f t="shared" si="6"/>
        <v>5.0910061443932411E-2</v>
      </c>
      <c r="Y15" s="2"/>
      <c r="Z15" s="2"/>
      <c r="AA15" s="2"/>
      <c r="AB15" s="7"/>
      <c r="AC15" s="7"/>
      <c r="AD15" s="7"/>
      <c r="AE15" s="7"/>
    </row>
    <row r="16" spans="1:31" ht="35.1" customHeight="1" thickTop="1" thickBot="1">
      <c r="A16" s="16" t="s">
        <v>19</v>
      </c>
      <c r="B16" s="16"/>
      <c r="C16" s="16"/>
      <c r="D16" s="16"/>
      <c r="E16" s="16"/>
      <c r="F16" s="16"/>
      <c r="G16" s="16"/>
      <c r="H16" s="16"/>
      <c r="I16" s="17" t="s">
        <v>46</v>
      </c>
      <c r="J16" s="18">
        <f>+J17</f>
        <v>4390000</v>
      </c>
      <c r="K16" s="18">
        <f t="shared" ref="K16:T16" si="9">+K17</f>
        <v>0</v>
      </c>
      <c r="L16" s="18">
        <f t="shared" si="9"/>
        <v>0</v>
      </c>
      <c r="M16" s="18">
        <f t="shared" si="9"/>
        <v>4390000</v>
      </c>
      <c r="N16" s="18">
        <f t="shared" si="9"/>
        <v>0</v>
      </c>
      <c r="O16" s="19">
        <f t="shared" si="1"/>
        <v>4390000</v>
      </c>
      <c r="P16" s="18">
        <f t="shared" si="9"/>
        <v>0</v>
      </c>
      <c r="Q16" s="18">
        <f t="shared" si="9"/>
        <v>4390000</v>
      </c>
      <c r="R16" s="18">
        <f t="shared" si="9"/>
        <v>0</v>
      </c>
      <c r="S16" s="18">
        <f t="shared" si="9"/>
        <v>0</v>
      </c>
      <c r="T16" s="18">
        <f t="shared" si="9"/>
        <v>0</v>
      </c>
      <c r="U16" s="20">
        <f t="shared" si="3"/>
        <v>4390000</v>
      </c>
      <c r="V16" s="21">
        <f t="shared" si="4"/>
        <v>0</v>
      </c>
      <c r="W16" s="21">
        <f t="shared" si="5"/>
        <v>0</v>
      </c>
      <c r="X16" s="21">
        <f t="shared" si="6"/>
        <v>0</v>
      </c>
      <c r="Y16" s="2"/>
      <c r="Z16" s="2"/>
      <c r="AA16" s="2"/>
      <c r="AB16" s="7"/>
      <c r="AC16" s="7"/>
      <c r="AD16" s="7"/>
      <c r="AE16" s="7"/>
    </row>
    <row r="17" spans="1:31" ht="35.1" customHeight="1" thickTop="1" thickBot="1">
      <c r="A17" s="8" t="s">
        <v>19</v>
      </c>
      <c r="B17" s="8" t="s">
        <v>31</v>
      </c>
      <c r="C17" s="8" t="s">
        <v>20</v>
      </c>
      <c r="D17" s="8"/>
      <c r="E17" s="8"/>
      <c r="F17" s="8" t="s">
        <v>21</v>
      </c>
      <c r="G17" s="8" t="s">
        <v>38</v>
      </c>
      <c r="H17" s="8" t="s">
        <v>33</v>
      </c>
      <c r="I17" s="9" t="s">
        <v>32</v>
      </c>
      <c r="J17" s="10">
        <v>4390000</v>
      </c>
      <c r="K17" s="10">
        <v>0</v>
      </c>
      <c r="L17" s="10">
        <v>0</v>
      </c>
      <c r="M17" s="10">
        <v>4390000</v>
      </c>
      <c r="N17" s="10">
        <v>0</v>
      </c>
      <c r="O17" s="11">
        <f t="shared" si="1"/>
        <v>4390000</v>
      </c>
      <c r="P17" s="10">
        <v>0</v>
      </c>
      <c r="Q17" s="10">
        <v>4390000</v>
      </c>
      <c r="R17" s="10">
        <v>0</v>
      </c>
      <c r="S17" s="10">
        <v>0</v>
      </c>
      <c r="T17" s="10">
        <v>0</v>
      </c>
      <c r="U17" s="12">
        <f t="shared" si="3"/>
        <v>4390000</v>
      </c>
      <c r="V17" s="13">
        <f t="shared" si="4"/>
        <v>0</v>
      </c>
      <c r="W17" s="13">
        <f t="shared" si="5"/>
        <v>0</v>
      </c>
      <c r="X17" s="13">
        <f t="shared" si="6"/>
        <v>0</v>
      </c>
      <c r="Y17" s="2"/>
      <c r="Z17" s="2"/>
      <c r="AA17" s="2"/>
      <c r="AB17" s="7"/>
      <c r="AE17" s="7"/>
    </row>
    <row r="18" spans="1:31" ht="35.1" customHeight="1" thickTop="1" thickBot="1">
      <c r="A18" s="16" t="s">
        <v>34</v>
      </c>
      <c r="B18" s="16"/>
      <c r="C18" s="16"/>
      <c r="D18" s="16"/>
      <c r="E18" s="16"/>
      <c r="F18" s="16"/>
      <c r="G18" s="16"/>
      <c r="H18" s="16"/>
      <c r="I18" s="17" t="s">
        <v>45</v>
      </c>
      <c r="J18" s="18">
        <f>+J19</f>
        <v>13355000000</v>
      </c>
      <c r="K18" s="18">
        <f t="shared" ref="K18:T18" si="10">+K19</f>
        <v>0</v>
      </c>
      <c r="L18" s="18">
        <f t="shared" si="10"/>
        <v>0</v>
      </c>
      <c r="M18" s="18">
        <f t="shared" si="10"/>
        <v>13355000000</v>
      </c>
      <c r="N18" s="18">
        <f t="shared" si="10"/>
        <v>0</v>
      </c>
      <c r="O18" s="19">
        <f t="shared" si="1"/>
        <v>13355000000</v>
      </c>
      <c r="P18" s="18">
        <f t="shared" si="10"/>
        <v>6848221482.3000002</v>
      </c>
      <c r="Q18" s="18">
        <f t="shared" si="10"/>
        <v>6506778517.6999998</v>
      </c>
      <c r="R18" s="18">
        <f t="shared" si="10"/>
        <v>4326840486.3000002</v>
      </c>
      <c r="S18" s="18">
        <f t="shared" si="10"/>
        <v>3861600</v>
      </c>
      <c r="T18" s="18">
        <f t="shared" si="10"/>
        <v>3861600</v>
      </c>
      <c r="U18" s="20">
        <f t="shared" si="3"/>
        <v>9028159513.7000008</v>
      </c>
      <c r="V18" s="21">
        <f t="shared" si="4"/>
        <v>0.32398655831523776</v>
      </c>
      <c r="W18" s="21">
        <f t="shared" si="5"/>
        <v>2.8915013103706478E-4</v>
      </c>
      <c r="X18" s="21">
        <f t="shared" si="6"/>
        <v>2.8915013103706478E-4</v>
      </c>
      <c r="Y18" s="2"/>
      <c r="Z18" s="2"/>
      <c r="AA18" s="2"/>
      <c r="AB18" s="7"/>
    </row>
    <row r="19" spans="1:31" ht="52.5" customHeight="1" thickTop="1" thickBot="1">
      <c r="A19" s="8" t="s">
        <v>34</v>
      </c>
      <c r="B19" s="8" t="s">
        <v>35</v>
      </c>
      <c r="C19" s="8" t="s">
        <v>36</v>
      </c>
      <c r="D19" s="8" t="s">
        <v>37</v>
      </c>
      <c r="E19" s="8"/>
      <c r="F19" s="8" t="s">
        <v>21</v>
      </c>
      <c r="G19" s="8" t="s">
        <v>38</v>
      </c>
      <c r="H19" s="8" t="s">
        <v>33</v>
      </c>
      <c r="I19" s="9" t="s">
        <v>40</v>
      </c>
      <c r="J19" s="10">
        <v>13355000000</v>
      </c>
      <c r="K19" s="10">
        <v>0</v>
      </c>
      <c r="L19" s="10">
        <v>0</v>
      </c>
      <c r="M19" s="10">
        <v>13355000000</v>
      </c>
      <c r="N19" s="10">
        <v>0</v>
      </c>
      <c r="O19" s="11">
        <f t="shared" si="1"/>
        <v>13355000000</v>
      </c>
      <c r="P19" s="10">
        <v>6848221482.3000002</v>
      </c>
      <c r="Q19" s="10">
        <v>6506778517.6999998</v>
      </c>
      <c r="R19" s="10">
        <v>4326840486.3000002</v>
      </c>
      <c r="S19" s="10">
        <v>3861600</v>
      </c>
      <c r="T19" s="10">
        <v>3861600</v>
      </c>
      <c r="U19" s="12">
        <f t="shared" si="3"/>
        <v>9028159513.7000008</v>
      </c>
      <c r="V19" s="13">
        <f t="shared" si="4"/>
        <v>0.32398655831523776</v>
      </c>
      <c r="W19" s="13">
        <f t="shared" si="5"/>
        <v>2.8915013103706478E-4</v>
      </c>
      <c r="X19" s="13">
        <f t="shared" si="6"/>
        <v>2.8915013103706478E-4</v>
      </c>
      <c r="Y19" s="2"/>
      <c r="Z19" s="2"/>
      <c r="AA19" s="2"/>
      <c r="AB19" s="7"/>
    </row>
    <row r="20" spans="1:31" ht="35.1" customHeight="1" thickTop="1" thickBot="1">
      <c r="A20" s="22"/>
      <c r="B20" s="22"/>
      <c r="C20" s="22"/>
      <c r="D20" s="22"/>
      <c r="E20" s="22"/>
      <c r="F20" s="22"/>
      <c r="G20" s="22"/>
      <c r="H20" s="22"/>
      <c r="I20" s="23" t="s">
        <v>47</v>
      </c>
      <c r="J20" s="24">
        <f>+J6+J18</f>
        <v>30732834000</v>
      </c>
      <c r="K20" s="24">
        <f t="shared" ref="K20:T20" si="11">+K6+K18</f>
        <v>0</v>
      </c>
      <c r="L20" s="24">
        <f t="shared" si="11"/>
        <v>0</v>
      </c>
      <c r="M20" s="24">
        <f t="shared" si="11"/>
        <v>30732834000</v>
      </c>
      <c r="N20" s="24">
        <f t="shared" si="11"/>
        <v>1187338000</v>
      </c>
      <c r="O20" s="19">
        <f t="shared" si="1"/>
        <v>29545496000</v>
      </c>
      <c r="P20" s="24">
        <f t="shared" si="11"/>
        <v>22335544955.5</v>
      </c>
      <c r="Q20" s="24">
        <f t="shared" si="11"/>
        <v>7209951044.5</v>
      </c>
      <c r="R20" s="24">
        <f t="shared" si="11"/>
        <v>7197866741.5500002</v>
      </c>
      <c r="S20" s="24">
        <f t="shared" si="11"/>
        <v>1895173782.05</v>
      </c>
      <c r="T20" s="24">
        <f t="shared" si="11"/>
        <v>1891341369.05</v>
      </c>
      <c r="U20" s="20">
        <f t="shared" si="3"/>
        <v>22347629258.450001</v>
      </c>
      <c r="V20" s="21">
        <f t="shared" si="4"/>
        <v>0.24361976328134752</v>
      </c>
      <c r="W20" s="21">
        <f t="shared" si="5"/>
        <v>6.4144253393139852E-2</v>
      </c>
      <c r="X20" s="21">
        <f t="shared" si="6"/>
        <v>6.4014541135136133E-2</v>
      </c>
      <c r="Y20" s="14"/>
      <c r="Z20" s="14"/>
      <c r="AA20" s="14"/>
      <c r="AB20" s="7"/>
    </row>
    <row r="21" spans="1:31" ht="15.75" thickTop="1">
      <c r="A21" s="2" t="s">
        <v>56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7"/>
      <c r="R21" s="7"/>
      <c r="S21" s="7"/>
      <c r="T21" s="7"/>
      <c r="U21" s="4"/>
      <c r="V21" s="5"/>
      <c r="W21" s="5"/>
      <c r="X21" s="5"/>
      <c r="Y21" s="2"/>
      <c r="Z21" s="2"/>
      <c r="AA21" s="2"/>
    </row>
    <row r="22" spans="1:31">
      <c r="A22" s="2" t="s">
        <v>57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7"/>
      <c r="R22" s="7"/>
      <c r="S22" s="7"/>
      <c r="T22" s="7"/>
      <c r="U22" s="2"/>
      <c r="V22" s="2"/>
      <c r="W22" s="2"/>
      <c r="X22" s="2"/>
      <c r="Y22" s="2"/>
      <c r="Z22" s="2"/>
      <c r="AA22" s="2"/>
    </row>
    <row r="23" spans="1:31">
      <c r="A23" s="2" t="s">
        <v>58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7"/>
      <c r="R23" s="7"/>
      <c r="S23" s="7"/>
      <c r="T23" s="7"/>
      <c r="U23" s="2"/>
      <c r="V23" s="2"/>
      <c r="W23" s="2"/>
      <c r="X23" s="2"/>
      <c r="Y23" s="2"/>
      <c r="Z23" s="2"/>
      <c r="AA23" s="2"/>
    </row>
    <row r="24" spans="1:31">
      <c r="A24" s="2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1">
      <c r="A25" s="2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31">
      <c r="A26" s="2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1">
      <c r="A27" s="2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31" ht="21" customHeight="1">
      <c r="A28" s="2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31">
      <c r="A29" s="2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31">
      <c r="A30" s="2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31">
      <c r="A31" s="2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31">
      <c r="A32" s="2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8" spans="1:27" ht="31.5" customHeight="1"/>
    <row r="50" ht="0" hidden="1" customHeight="1"/>
    <row r="51" ht="33.950000000000003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45.75" customHeight="1"/>
    <row r="67" ht="51" customHeight="1"/>
    <row r="68" ht="29.25" customHeight="1"/>
  </sheetData>
  <mergeCells count="4">
    <mergeCell ref="A1:X1"/>
    <mergeCell ref="A2:X2"/>
    <mergeCell ref="A3:X3"/>
    <mergeCell ref="T4:X4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2023-03-10T21:15:23Z</cp:lastPrinted>
  <dcterms:created xsi:type="dcterms:W3CDTF">2023-03-01T13:00:28Z</dcterms:created>
  <dcterms:modified xsi:type="dcterms:W3CDTF">2023-03-10T22:54:08Z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