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'!$5:$5</definedName>
  </definedNames>
  <calcPr calcId="152511"/>
</workbook>
</file>

<file path=xl/calcChain.xml><?xml version="1.0" encoding="utf-8"?>
<calcChain xmlns="http://schemas.openxmlformats.org/spreadsheetml/2006/main">
  <c r="U27" i="1" l="1"/>
  <c r="T27" i="1"/>
  <c r="S27" i="1"/>
  <c r="R27" i="1"/>
  <c r="U26" i="1"/>
  <c r="T26" i="1"/>
  <c r="S26" i="1"/>
  <c r="R26" i="1"/>
  <c r="U25" i="1"/>
  <c r="T25" i="1"/>
  <c r="S25" i="1"/>
  <c r="R25" i="1"/>
  <c r="U23" i="1"/>
  <c r="T23" i="1"/>
  <c r="S23" i="1"/>
  <c r="R23" i="1"/>
  <c r="U22" i="1"/>
  <c r="T22" i="1"/>
  <c r="S22" i="1"/>
  <c r="R22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8" i="1"/>
  <c r="T8" i="1"/>
  <c r="S8" i="1"/>
  <c r="R8" i="1"/>
  <c r="U7" i="1"/>
  <c r="T7" i="1"/>
  <c r="S7" i="1"/>
  <c r="R7" i="1"/>
  <c r="Q28" i="1"/>
  <c r="P28" i="1"/>
  <c r="O28" i="1"/>
  <c r="N28" i="1"/>
  <c r="M28" i="1"/>
  <c r="L28" i="1"/>
  <c r="K28" i="1"/>
  <c r="J28" i="1"/>
  <c r="I28" i="1"/>
  <c r="Q24" i="1"/>
  <c r="P24" i="1"/>
  <c r="O24" i="1"/>
  <c r="N24" i="1"/>
  <c r="M24" i="1"/>
  <c r="L24" i="1"/>
  <c r="K24" i="1"/>
  <c r="J24" i="1"/>
  <c r="I24" i="1"/>
  <c r="Q21" i="1"/>
  <c r="P21" i="1"/>
  <c r="O21" i="1"/>
  <c r="N21" i="1"/>
  <c r="M21" i="1"/>
  <c r="L21" i="1"/>
  <c r="R21" i="1" s="1"/>
  <c r="K21" i="1"/>
  <c r="J21" i="1"/>
  <c r="I21" i="1"/>
  <c r="Q9" i="1"/>
  <c r="P9" i="1"/>
  <c r="O9" i="1"/>
  <c r="N9" i="1"/>
  <c r="M9" i="1"/>
  <c r="L9" i="1"/>
  <c r="K9" i="1"/>
  <c r="J9" i="1"/>
  <c r="I9" i="1"/>
  <c r="R28" i="1" l="1"/>
  <c r="R9" i="1"/>
  <c r="T21" i="1"/>
  <c r="N29" i="1"/>
  <c r="U21" i="1"/>
  <c r="S24" i="1"/>
  <c r="T28" i="1"/>
  <c r="U9" i="1"/>
  <c r="U28" i="1"/>
  <c r="K29" i="1"/>
  <c r="P29" i="1"/>
  <c r="T24" i="1"/>
  <c r="I29" i="1"/>
  <c r="J29" i="1"/>
  <c r="S21" i="1"/>
  <c r="M29" i="1"/>
  <c r="U24" i="1"/>
  <c r="S28" i="1"/>
  <c r="R24" i="1"/>
  <c r="R29" i="1" s="1"/>
  <c r="S9" i="1"/>
  <c r="L29" i="1"/>
  <c r="T9" i="1"/>
  <c r="O29" i="1"/>
  <c r="Q29" i="1"/>
  <c r="U6" i="1"/>
  <c r="T6" i="1"/>
  <c r="S6" i="1"/>
  <c r="R6" i="1"/>
  <c r="S29" i="1" l="1"/>
  <c r="T29" i="1"/>
  <c r="U29" i="1"/>
</calcChain>
</file>

<file path=xl/sharedStrings.xml><?xml version="1.0" encoding="utf-8"?>
<sst xmlns="http://schemas.openxmlformats.org/spreadsheetml/2006/main" count="206" uniqueCount="77">
  <si>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</si>
  <si>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</si>
  <si>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</si>
  <si>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</si>
  <si>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</si>
  <si>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</si>
  <si>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</si>
  <si>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</si>
  <si>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</si>
  <si>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</si>
  <si>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</si>
  <si>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</si>
  <si>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</si>
  <si>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</si>
  <si>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</si>
  <si>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</si>
  <si>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</si>
  <si>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</si>
  <si>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</si>
  <si>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</si>
  <si>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</si>
  <si>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</si>
  <si>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</si>
  <si>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</si>
  <si>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</si>
  <si>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</si>
  <si>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</si>
  <si>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</si>
  <si>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</si>
  <si>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</si>
  <si>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</si>
  <si>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</si>
  <si>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</si>
  <si>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</si>
  <si>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</si>
  <si>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</si>
  <si>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</si>
  <si>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</si>
  <si>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</si>
  <si>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</si>
  <si>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</si>
  <si>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</si>
  <si>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</si>
  <si>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</si>
  <si>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</si>
  <si>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</si>
  <si>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</si>
  <si>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</si>
  <si>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</si>
  <si>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</si>
  <si>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</si>
  <si>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</si>
  <si>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</si>
  <si>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</si>
  <si>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</si>
  <si>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</si>
  <si>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</si>
  <si>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</si>
  <si>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</si>
  <si>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</si>
  <si>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</si>
  <si>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</si>
  <si>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</si>
  <si>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MINISTERIO DE COMERCIO INDUSTRIA Y TURISMO</t>
  </si>
  <si>
    <t>INFORME DE EJECUCION PRESUPUESTAL ACUMULADA CON CORTE AL 31 DE ENERO DE 2023</t>
  </si>
  <si>
    <t>SUBTOTAL VICEMINISTERIO DE COMERCIO EXTERIOR</t>
  </si>
  <si>
    <t>SUBTOTAL VICEMINISTERIO DE DESARROLLO EMPRESARIAL</t>
  </si>
  <si>
    <t xml:space="preserve">TOTAL GASTOS DE INVERSION </t>
  </si>
  <si>
    <t>COMP/ APR</t>
  </si>
  <si>
    <t>OBLIG/ APR</t>
  </si>
  <si>
    <t>PAGO/ APR</t>
  </si>
  <si>
    <t xml:space="preserve">Fuente de Información: SIIF Nación </t>
  </si>
  <si>
    <t xml:space="preserve">GENERADO : FEBRERO 01 DE 2023 </t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</si>
  <si>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</si>
  <si>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</si>
  <si>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SUBTOTAL VICEMINISTERIO DE TURISMO</t>
  </si>
  <si>
    <t>SUBTOTAL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</si>
</sst>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9"/>
      <name val="Calibri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vertical="center" wrapText="1"/>
    </xf>
    <xf numFmtId="10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7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2</xdr:row>
      <xdr:rowOff>19050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02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showGridLines="0" tabSelected="1" workbookViewId="0">
      <selection activeCell="K23" sqref="K23"/>
    </sheetView>
  </sheetViews>
  <sheetFormatPr baseColWidth="10" defaultRowHeight="15" x14ac:dyDescent="0.25"/>
  <cols>
    <col min="1" max="5" width="5.42578125" customWidth="1"/>
    <col min="6" max="6" width="5.5703125" customWidth="1"/>
    <col min="7" max="7" width="5.42578125" customWidth="1"/>
    <col min="8" max="8" width="29.85546875" customWidth="1"/>
    <col min="9" max="9" width="16.140625" customWidth="1"/>
    <col min="10" max="10" width="15.7109375" customWidth="1"/>
    <col min="11" max="11" width="14.7109375" customWidth="1"/>
    <col min="12" max="12" width="18.85546875" customWidth="1"/>
    <col min="13" max="13" width="16.140625" customWidth="1"/>
    <col min="14" max="14" width="15.85546875" customWidth="1"/>
    <col min="15" max="15" width="15.5703125" customWidth="1"/>
    <col min="16" max="16" width="15.85546875" customWidth="1"/>
    <col min="17" max="17" width="15" customWidth="1"/>
    <col min="18" max="18" width="16.42578125" customWidth="1"/>
    <col min="19" max="19" width="7.140625" customWidth="1"/>
    <col min="20" max="21" width="7.28515625" customWidth="1"/>
  </cols>
  <sheetData>
    <row r="1" spans="1:25" ht="15.75" x14ac:dyDescent="0.25">
      <c r="A1" s="28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5" ht="15.75" x14ac:dyDescent="0.25">
      <c r="A2" s="28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5" ht="15.75" x14ac:dyDescent="0.25">
      <c r="A3" s="28" t="s">
        <v>61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5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30" t="s">
        <v>72</v>
      </c>
      <c r="R4" s="31"/>
      <c r="S4" s="31"/>
      <c r="T4" s="31"/>
      <c r="U4" s="31"/>
    </row>
    <row r="5" spans="1:25" ht="45" customHeight="1" thickTop="1" thickBo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12" t="s">
        <v>62</v>
      </c>
      <c r="S5" s="12" t="s">
        <v>68</v>
      </c>
      <c r="T5" s="12" t="s">
        <v>69</v>
      </c>
      <c r="U5" s="12" t="s">
        <v>70</v>
      </c>
    </row>
    <row r="6" spans="1:25" ht="86.25" customHeight="1" thickTop="1" thickBot="1" x14ac:dyDescent="0.3">
      <c r="A6" s="9" t="s">
        <v>23</v>
      </c>
      <c r="B6" s="9" t="s">
        <v>24</v>
      </c>
      <c r="C6" s="9" t="s">
        <v>25</v>
      </c>
      <c r="D6" s="9" t="s">
        <v>26</v>
      </c>
      <c r="E6" s="9" t="s">
        <v>18</v>
      </c>
      <c r="F6" s="9" t="s">
        <v>19</v>
      </c>
      <c r="G6" s="9" t="s">
        <v>20</v>
      </c>
      <c r="H6" s="10" t="s">
        <v>27</v>
      </c>
      <c r="I6" s="11">
        <v>3775000000</v>
      </c>
      <c r="J6" s="11">
        <v>0</v>
      </c>
      <c r="K6" s="11">
        <v>0</v>
      </c>
      <c r="L6" s="11">
        <v>3775000000</v>
      </c>
      <c r="M6" s="11">
        <v>2473047420</v>
      </c>
      <c r="N6" s="11">
        <v>1301952580</v>
      </c>
      <c r="O6" s="11">
        <v>669601216</v>
      </c>
      <c r="P6" s="11">
        <v>72447598</v>
      </c>
      <c r="Q6" s="11">
        <v>72447598</v>
      </c>
      <c r="R6" s="13">
        <f t="shared" ref="R6:R28" si="0">+L6-O6</f>
        <v>3105398784</v>
      </c>
      <c r="S6" s="14">
        <f t="shared" ref="S6:S29" si="1">+O6/L6</f>
        <v>0.17737780556291391</v>
      </c>
      <c r="T6" s="14">
        <f t="shared" ref="T6:T29" si="2">+P6/L6</f>
        <v>1.9191416688741723E-2</v>
      </c>
      <c r="U6" s="14">
        <f t="shared" ref="U6:U29" si="3">+Q6/L6</f>
        <v>1.9191416688741723E-2</v>
      </c>
      <c r="V6" s="4"/>
      <c r="W6" s="2"/>
      <c r="X6" s="2"/>
      <c r="Y6" s="2"/>
    </row>
    <row r="7" spans="1:25" ht="69" thickTop="1" thickBot="1" x14ac:dyDescent="0.3">
      <c r="A7" s="9" t="s">
        <v>23</v>
      </c>
      <c r="B7" s="9" t="s">
        <v>24</v>
      </c>
      <c r="C7" s="9" t="s">
        <v>25</v>
      </c>
      <c r="D7" s="9" t="s">
        <v>26</v>
      </c>
      <c r="E7" s="9" t="s">
        <v>18</v>
      </c>
      <c r="F7" s="9" t="s">
        <v>28</v>
      </c>
      <c r="G7" s="9" t="s">
        <v>20</v>
      </c>
      <c r="H7" s="10" t="s">
        <v>27</v>
      </c>
      <c r="I7" s="11">
        <v>19001800000</v>
      </c>
      <c r="J7" s="11">
        <v>0</v>
      </c>
      <c r="K7" s="11">
        <v>0</v>
      </c>
      <c r="L7" s="11">
        <v>19001800000</v>
      </c>
      <c r="M7" s="11">
        <v>19001800000</v>
      </c>
      <c r="N7" s="11">
        <v>0</v>
      </c>
      <c r="O7" s="11">
        <v>0</v>
      </c>
      <c r="P7" s="11">
        <v>0</v>
      </c>
      <c r="Q7" s="11">
        <v>0</v>
      </c>
      <c r="R7" s="13">
        <f t="shared" si="0"/>
        <v>19001800000</v>
      </c>
      <c r="S7" s="14">
        <f t="shared" si="1"/>
        <v>0</v>
      </c>
      <c r="T7" s="14">
        <f t="shared" si="2"/>
        <v>0</v>
      </c>
      <c r="U7" s="14">
        <f t="shared" si="3"/>
        <v>0</v>
      </c>
      <c r="V7" s="4"/>
      <c r="W7" s="2"/>
      <c r="X7" s="2"/>
      <c r="Y7" s="2"/>
    </row>
    <row r="8" spans="1:25" ht="46.5" thickTop="1" thickBot="1" x14ac:dyDescent="0.3">
      <c r="A8" s="9" t="s">
        <v>23</v>
      </c>
      <c r="B8" s="9" t="s">
        <v>24</v>
      </c>
      <c r="C8" s="9" t="s">
        <v>25</v>
      </c>
      <c r="D8" s="9" t="s">
        <v>26</v>
      </c>
      <c r="E8" s="9" t="s">
        <v>18</v>
      </c>
      <c r="F8" s="9" t="s">
        <v>30</v>
      </c>
      <c r="G8" s="9" t="s">
        <v>22</v>
      </c>
      <c r="H8" s="10" t="s">
        <v>60</v>
      </c>
      <c r="I8" s="11">
        <v>13355000000</v>
      </c>
      <c r="J8" s="11">
        <v>0</v>
      </c>
      <c r="K8" s="11">
        <v>0</v>
      </c>
      <c r="L8" s="11">
        <v>13355000000</v>
      </c>
      <c r="M8" s="11">
        <v>6724625360.3000002</v>
      </c>
      <c r="N8" s="11">
        <v>6630374639.6999998</v>
      </c>
      <c r="O8" s="11">
        <v>2714684097.3000002</v>
      </c>
      <c r="P8" s="11">
        <v>0</v>
      </c>
      <c r="Q8" s="11">
        <v>0</v>
      </c>
      <c r="R8" s="13">
        <f t="shared" si="0"/>
        <v>10640315902.700001</v>
      </c>
      <c r="S8" s="14">
        <f t="shared" si="1"/>
        <v>0.20327099193560466</v>
      </c>
      <c r="T8" s="14">
        <f t="shared" si="2"/>
        <v>0</v>
      </c>
      <c r="U8" s="14">
        <f t="shared" si="3"/>
        <v>0</v>
      </c>
      <c r="V8" s="4"/>
      <c r="W8" s="2"/>
      <c r="X8" s="2"/>
      <c r="Y8" s="2"/>
    </row>
    <row r="9" spans="1:25" ht="39" customHeight="1" thickTop="1" thickBot="1" x14ac:dyDescent="0.3">
      <c r="A9" s="15" t="s">
        <v>23</v>
      </c>
      <c r="B9" s="15"/>
      <c r="C9" s="15"/>
      <c r="D9" s="15"/>
      <c r="E9" s="15"/>
      <c r="F9" s="15"/>
      <c r="G9" s="15"/>
      <c r="H9" s="16" t="s">
        <v>65</v>
      </c>
      <c r="I9" s="17">
        <f>SUM(I6:I8)</f>
        <v>36131800000</v>
      </c>
      <c r="J9" s="17">
        <f t="shared" ref="J9:Q9" si="4">SUM(J6:J8)</f>
        <v>0</v>
      </c>
      <c r="K9" s="17">
        <f t="shared" si="4"/>
        <v>0</v>
      </c>
      <c r="L9" s="17">
        <f t="shared" si="4"/>
        <v>36131800000</v>
      </c>
      <c r="M9" s="17">
        <f t="shared" si="4"/>
        <v>28199472780.299999</v>
      </c>
      <c r="N9" s="17">
        <f t="shared" si="4"/>
        <v>7932327219.6999998</v>
      </c>
      <c r="O9" s="17">
        <f t="shared" si="4"/>
        <v>3384285313.3000002</v>
      </c>
      <c r="P9" s="17">
        <f t="shared" si="4"/>
        <v>72447598</v>
      </c>
      <c r="Q9" s="17">
        <f t="shared" si="4"/>
        <v>72447598</v>
      </c>
      <c r="R9" s="18">
        <f t="shared" si="0"/>
        <v>32747514686.700001</v>
      </c>
      <c r="S9" s="19">
        <f t="shared" si="1"/>
        <v>9.3665007370238959E-2</v>
      </c>
      <c r="T9" s="19">
        <f t="shared" si="2"/>
        <v>2.005092411670606E-3</v>
      </c>
      <c r="U9" s="19">
        <f t="shared" si="3"/>
        <v>2.005092411670606E-3</v>
      </c>
      <c r="V9" s="4"/>
      <c r="W9" s="2"/>
      <c r="X9" s="2"/>
      <c r="Y9" s="2"/>
    </row>
    <row r="10" spans="1:25" ht="46.5" thickTop="1" thickBot="1" x14ac:dyDescent="0.3">
      <c r="A10" s="9" t="s">
        <v>23</v>
      </c>
      <c r="B10" s="9" t="s">
        <v>29</v>
      </c>
      <c r="C10" s="9" t="s">
        <v>25</v>
      </c>
      <c r="D10" s="9" t="s">
        <v>32</v>
      </c>
      <c r="E10" s="9" t="s">
        <v>18</v>
      </c>
      <c r="F10" s="9" t="s">
        <v>19</v>
      </c>
      <c r="G10" s="9" t="s">
        <v>20</v>
      </c>
      <c r="H10" s="10" t="s">
        <v>33</v>
      </c>
      <c r="I10" s="11">
        <v>10422750116</v>
      </c>
      <c r="J10" s="11">
        <v>0</v>
      </c>
      <c r="K10" s="11">
        <v>0</v>
      </c>
      <c r="L10" s="11">
        <v>10422750116</v>
      </c>
      <c r="M10" s="11">
        <v>2541060000</v>
      </c>
      <c r="N10" s="11">
        <v>7881690116</v>
      </c>
      <c r="O10" s="11">
        <v>577640776</v>
      </c>
      <c r="P10" s="11">
        <v>56000000</v>
      </c>
      <c r="Q10" s="11">
        <v>56000000</v>
      </c>
      <c r="R10" s="13">
        <f t="shared" si="0"/>
        <v>9845109340</v>
      </c>
      <c r="S10" s="14">
        <f t="shared" si="1"/>
        <v>5.5421147928439884E-2</v>
      </c>
      <c r="T10" s="14">
        <f t="shared" si="2"/>
        <v>5.3728621886496349E-3</v>
      </c>
      <c r="U10" s="14">
        <f t="shared" si="3"/>
        <v>5.3728621886496349E-3</v>
      </c>
      <c r="V10" s="4"/>
      <c r="W10" s="2"/>
      <c r="X10" s="2"/>
      <c r="Y10" s="2"/>
    </row>
    <row r="11" spans="1:25" ht="57.75" thickTop="1" thickBot="1" x14ac:dyDescent="0.3">
      <c r="A11" s="9" t="s">
        <v>23</v>
      </c>
      <c r="B11" s="9" t="s">
        <v>29</v>
      </c>
      <c r="C11" s="9" t="s">
        <v>25</v>
      </c>
      <c r="D11" s="9" t="s">
        <v>34</v>
      </c>
      <c r="E11" s="9" t="s">
        <v>18</v>
      </c>
      <c r="F11" s="9" t="s">
        <v>19</v>
      </c>
      <c r="G11" s="9" t="s">
        <v>20</v>
      </c>
      <c r="H11" s="10" t="s">
        <v>35</v>
      </c>
      <c r="I11" s="11">
        <v>20775856863</v>
      </c>
      <c r="J11" s="11">
        <v>0</v>
      </c>
      <c r="K11" s="11">
        <v>0</v>
      </c>
      <c r="L11" s="11">
        <v>20775856863</v>
      </c>
      <c r="M11" s="11">
        <v>0</v>
      </c>
      <c r="N11" s="11">
        <v>20775856863</v>
      </c>
      <c r="O11" s="11">
        <v>0</v>
      </c>
      <c r="P11" s="11">
        <v>0</v>
      </c>
      <c r="Q11" s="11">
        <v>0</v>
      </c>
      <c r="R11" s="13">
        <f t="shared" si="0"/>
        <v>20775856863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4"/>
      <c r="W11" s="2"/>
      <c r="X11" s="2"/>
      <c r="Y11" s="2"/>
    </row>
    <row r="12" spans="1:25" ht="35.25" thickTop="1" thickBot="1" x14ac:dyDescent="0.3">
      <c r="A12" s="9" t="s">
        <v>23</v>
      </c>
      <c r="B12" s="9" t="s">
        <v>29</v>
      </c>
      <c r="C12" s="9" t="s">
        <v>25</v>
      </c>
      <c r="D12" s="9" t="s">
        <v>36</v>
      </c>
      <c r="E12" s="9" t="s">
        <v>18</v>
      </c>
      <c r="F12" s="9" t="s">
        <v>19</v>
      </c>
      <c r="G12" s="9" t="s">
        <v>20</v>
      </c>
      <c r="H12" s="10" t="s">
        <v>37</v>
      </c>
      <c r="I12" s="11">
        <v>6092612574</v>
      </c>
      <c r="J12" s="11">
        <v>0</v>
      </c>
      <c r="K12" s="11">
        <v>0</v>
      </c>
      <c r="L12" s="11">
        <v>6092612574</v>
      </c>
      <c r="M12" s="11">
        <v>1650136000</v>
      </c>
      <c r="N12" s="11">
        <v>4442476574</v>
      </c>
      <c r="O12" s="11">
        <v>56000000</v>
      </c>
      <c r="P12" s="11">
        <v>56000000</v>
      </c>
      <c r="Q12" s="11">
        <v>0</v>
      </c>
      <c r="R12" s="13">
        <f t="shared" si="0"/>
        <v>6036612574</v>
      </c>
      <c r="S12" s="14">
        <f t="shared" si="1"/>
        <v>9.1914592171801531E-3</v>
      </c>
      <c r="T12" s="14">
        <f t="shared" si="2"/>
        <v>9.1914592171801531E-3</v>
      </c>
      <c r="U12" s="14">
        <f t="shared" si="3"/>
        <v>0</v>
      </c>
      <c r="V12" s="4"/>
      <c r="W12" s="2"/>
      <c r="X12" s="2"/>
      <c r="Y12" s="2"/>
    </row>
    <row r="13" spans="1:25" ht="57.75" thickTop="1" thickBot="1" x14ac:dyDescent="0.3">
      <c r="A13" s="9" t="s">
        <v>23</v>
      </c>
      <c r="B13" s="9" t="s">
        <v>29</v>
      </c>
      <c r="C13" s="9" t="s">
        <v>25</v>
      </c>
      <c r="D13" s="9" t="s">
        <v>38</v>
      </c>
      <c r="E13" s="9" t="s">
        <v>18</v>
      </c>
      <c r="F13" s="9" t="s">
        <v>19</v>
      </c>
      <c r="G13" s="9" t="s">
        <v>20</v>
      </c>
      <c r="H13" s="10" t="s">
        <v>39</v>
      </c>
      <c r="I13" s="11">
        <v>19000000000</v>
      </c>
      <c r="J13" s="11">
        <v>0</v>
      </c>
      <c r="K13" s="11">
        <v>0</v>
      </c>
      <c r="L13" s="11">
        <v>19000000000</v>
      </c>
      <c r="M13" s="11">
        <v>532640000</v>
      </c>
      <c r="N13" s="11">
        <v>18467360000</v>
      </c>
      <c r="O13" s="11">
        <v>146488000</v>
      </c>
      <c r="P13" s="11">
        <v>58000000</v>
      </c>
      <c r="Q13" s="11">
        <v>58000000</v>
      </c>
      <c r="R13" s="13">
        <f t="shared" si="0"/>
        <v>18853512000</v>
      </c>
      <c r="S13" s="14">
        <f t="shared" si="1"/>
        <v>7.7098947368421057E-3</v>
      </c>
      <c r="T13" s="14">
        <f t="shared" si="2"/>
        <v>3.0526315789473684E-3</v>
      </c>
      <c r="U13" s="14">
        <f t="shared" si="3"/>
        <v>3.0526315789473684E-3</v>
      </c>
      <c r="V13" s="4"/>
      <c r="W13" s="2"/>
      <c r="X13" s="2"/>
      <c r="Y13" s="2"/>
    </row>
    <row r="14" spans="1:25" ht="46.5" thickTop="1" thickBot="1" x14ac:dyDescent="0.3">
      <c r="A14" s="9" t="s">
        <v>23</v>
      </c>
      <c r="B14" s="9" t="s">
        <v>29</v>
      </c>
      <c r="C14" s="9" t="s">
        <v>25</v>
      </c>
      <c r="D14" s="9" t="s">
        <v>42</v>
      </c>
      <c r="E14" s="9" t="s">
        <v>18</v>
      </c>
      <c r="F14" s="9" t="s">
        <v>19</v>
      </c>
      <c r="G14" s="9" t="s">
        <v>20</v>
      </c>
      <c r="H14" s="10" t="s">
        <v>43</v>
      </c>
      <c r="I14" s="11">
        <v>1000000000</v>
      </c>
      <c r="J14" s="11">
        <v>0</v>
      </c>
      <c r="K14" s="11">
        <v>0</v>
      </c>
      <c r="L14" s="11">
        <v>1000000000</v>
      </c>
      <c r="M14" s="11">
        <v>0</v>
      </c>
      <c r="N14" s="11">
        <v>1000000000</v>
      </c>
      <c r="O14" s="11">
        <v>0</v>
      </c>
      <c r="P14" s="11">
        <v>0</v>
      </c>
      <c r="Q14" s="11">
        <v>0</v>
      </c>
      <c r="R14" s="13">
        <f t="shared" si="0"/>
        <v>1000000000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4"/>
      <c r="W14" s="2"/>
      <c r="X14" s="2"/>
      <c r="Y14" s="2"/>
    </row>
    <row r="15" spans="1:25" ht="91.5" thickTop="1" thickBot="1" x14ac:dyDescent="0.3">
      <c r="A15" s="9" t="s">
        <v>23</v>
      </c>
      <c r="B15" s="9" t="s">
        <v>29</v>
      </c>
      <c r="C15" s="9" t="s">
        <v>25</v>
      </c>
      <c r="D15" s="9" t="s">
        <v>44</v>
      </c>
      <c r="E15" s="9" t="s">
        <v>18</v>
      </c>
      <c r="F15" s="9" t="s">
        <v>19</v>
      </c>
      <c r="G15" s="9" t="s">
        <v>20</v>
      </c>
      <c r="H15" s="10" t="s">
        <v>45</v>
      </c>
      <c r="I15" s="11">
        <v>4000000000</v>
      </c>
      <c r="J15" s="11">
        <v>0</v>
      </c>
      <c r="K15" s="11">
        <v>0</v>
      </c>
      <c r="L15" s="11">
        <v>4000000000</v>
      </c>
      <c r="M15" s="11">
        <v>516248000</v>
      </c>
      <c r="N15" s="11">
        <v>3483752000</v>
      </c>
      <c r="O15" s="11">
        <v>361784000</v>
      </c>
      <c r="P15" s="11">
        <v>15000000</v>
      </c>
      <c r="Q15" s="11">
        <v>15000000</v>
      </c>
      <c r="R15" s="13">
        <f t="shared" si="0"/>
        <v>3638216000</v>
      </c>
      <c r="S15" s="14">
        <f t="shared" si="1"/>
        <v>9.0445999999999999E-2</v>
      </c>
      <c r="T15" s="14">
        <f t="shared" si="2"/>
        <v>3.7499999999999999E-3</v>
      </c>
      <c r="U15" s="14">
        <f t="shared" si="3"/>
        <v>3.7499999999999999E-3</v>
      </c>
      <c r="V15" s="4"/>
      <c r="W15" s="2"/>
      <c r="X15" s="2"/>
      <c r="Y15" s="2"/>
    </row>
    <row r="16" spans="1:25" ht="45" customHeight="1" thickTop="1" thickBot="1" x14ac:dyDescent="0.3">
      <c r="A16" s="9" t="s">
        <v>23</v>
      </c>
      <c r="B16" s="9" t="s">
        <v>29</v>
      </c>
      <c r="C16" s="9" t="s">
        <v>25</v>
      </c>
      <c r="D16" s="9" t="s">
        <v>46</v>
      </c>
      <c r="E16" s="9" t="s">
        <v>18</v>
      </c>
      <c r="F16" s="9" t="s">
        <v>19</v>
      </c>
      <c r="G16" s="9" t="s">
        <v>20</v>
      </c>
      <c r="H16" s="10" t="s">
        <v>47</v>
      </c>
      <c r="I16" s="11">
        <v>2900000000</v>
      </c>
      <c r="J16" s="11">
        <v>0</v>
      </c>
      <c r="K16" s="11">
        <v>0</v>
      </c>
      <c r="L16" s="11">
        <v>2900000000</v>
      </c>
      <c r="M16" s="11">
        <v>461984000</v>
      </c>
      <c r="N16" s="11">
        <v>2438016000</v>
      </c>
      <c r="O16" s="11">
        <v>4000000</v>
      </c>
      <c r="P16" s="11">
        <v>4000000</v>
      </c>
      <c r="Q16" s="11">
        <v>4000000</v>
      </c>
      <c r="R16" s="13">
        <f t="shared" si="0"/>
        <v>2896000000</v>
      </c>
      <c r="S16" s="14">
        <f t="shared" si="1"/>
        <v>1.3793103448275861E-3</v>
      </c>
      <c r="T16" s="14">
        <f t="shared" si="2"/>
        <v>1.3793103448275861E-3</v>
      </c>
      <c r="U16" s="14">
        <f t="shared" si="3"/>
        <v>1.3793103448275861E-3</v>
      </c>
      <c r="V16" s="4"/>
      <c r="W16" s="2"/>
      <c r="X16" s="2"/>
      <c r="Y16" s="2"/>
    </row>
    <row r="17" spans="1:25" ht="58.5" customHeight="1" thickTop="1" thickBot="1" x14ac:dyDescent="0.3">
      <c r="A17" s="9" t="s">
        <v>23</v>
      </c>
      <c r="B17" s="9" t="s">
        <v>29</v>
      </c>
      <c r="C17" s="9" t="s">
        <v>25</v>
      </c>
      <c r="D17" s="9" t="s">
        <v>48</v>
      </c>
      <c r="E17" s="9" t="s">
        <v>18</v>
      </c>
      <c r="F17" s="9" t="s">
        <v>19</v>
      </c>
      <c r="G17" s="9" t="s">
        <v>20</v>
      </c>
      <c r="H17" s="10" t="s">
        <v>49</v>
      </c>
      <c r="I17" s="11">
        <v>6000000000</v>
      </c>
      <c r="J17" s="11">
        <v>0</v>
      </c>
      <c r="K17" s="11">
        <v>0</v>
      </c>
      <c r="L17" s="11">
        <v>6000000000</v>
      </c>
      <c r="M17" s="11">
        <v>186968000</v>
      </c>
      <c r="N17" s="11">
        <v>5813032000</v>
      </c>
      <c r="O17" s="11">
        <v>10000000</v>
      </c>
      <c r="P17" s="11">
        <v>10000000</v>
      </c>
      <c r="Q17" s="11">
        <v>0</v>
      </c>
      <c r="R17" s="13">
        <f t="shared" si="0"/>
        <v>5990000000</v>
      </c>
      <c r="S17" s="14">
        <f t="shared" si="1"/>
        <v>1.6666666666666668E-3</v>
      </c>
      <c r="T17" s="14">
        <f t="shared" si="2"/>
        <v>1.6666666666666668E-3</v>
      </c>
      <c r="U17" s="14">
        <f t="shared" si="3"/>
        <v>0</v>
      </c>
      <c r="V17" s="4"/>
      <c r="W17" s="2"/>
      <c r="X17" s="2"/>
      <c r="Y17" s="2"/>
    </row>
    <row r="18" spans="1:25" ht="45.75" customHeight="1" thickTop="1" thickBot="1" x14ac:dyDescent="0.3">
      <c r="A18" s="9" t="s">
        <v>23</v>
      </c>
      <c r="B18" s="9" t="s">
        <v>50</v>
      </c>
      <c r="C18" s="9" t="s">
        <v>25</v>
      </c>
      <c r="D18" s="9" t="s">
        <v>51</v>
      </c>
      <c r="E18" s="9" t="s">
        <v>18</v>
      </c>
      <c r="F18" s="9" t="s">
        <v>19</v>
      </c>
      <c r="G18" s="9" t="s">
        <v>20</v>
      </c>
      <c r="H18" s="10" t="s">
        <v>52</v>
      </c>
      <c r="I18" s="11">
        <v>170000000</v>
      </c>
      <c r="J18" s="11">
        <v>0</v>
      </c>
      <c r="K18" s="11">
        <v>0</v>
      </c>
      <c r="L18" s="11">
        <v>170000000</v>
      </c>
      <c r="M18" s="11">
        <v>100700000</v>
      </c>
      <c r="N18" s="11">
        <v>69300000</v>
      </c>
      <c r="O18" s="11">
        <v>45972000</v>
      </c>
      <c r="P18" s="11">
        <v>2500000</v>
      </c>
      <c r="Q18" s="11">
        <v>2500000</v>
      </c>
      <c r="R18" s="13">
        <f t="shared" si="0"/>
        <v>124028000</v>
      </c>
      <c r="S18" s="14">
        <f t="shared" si="1"/>
        <v>0.27042352941176473</v>
      </c>
      <c r="T18" s="14">
        <f t="shared" si="2"/>
        <v>1.4705882352941176E-2</v>
      </c>
      <c r="U18" s="14">
        <f t="shared" si="3"/>
        <v>1.4705882352941176E-2</v>
      </c>
      <c r="V18" s="4"/>
      <c r="W18" s="2"/>
      <c r="X18" s="2"/>
      <c r="Y18" s="2"/>
    </row>
    <row r="19" spans="1:25" ht="91.5" thickTop="1" thickBot="1" x14ac:dyDescent="0.3">
      <c r="A19" s="9" t="s">
        <v>23</v>
      </c>
      <c r="B19" s="9" t="s">
        <v>50</v>
      </c>
      <c r="C19" s="9" t="s">
        <v>25</v>
      </c>
      <c r="D19" s="9" t="s">
        <v>53</v>
      </c>
      <c r="E19" s="9" t="s">
        <v>18</v>
      </c>
      <c r="F19" s="9" t="s">
        <v>19</v>
      </c>
      <c r="G19" s="9" t="s">
        <v>20</v>
      </c>
      <c r="H19" s="10" t="s">
        <v>54</v>
      </c>
      <c r="I19" s="11">
        <v>300000000</v>
      </c>
      <c r="J19" s="11">
        <v>0</v>
      </c>
      <c r="K19" s="11">
        <v>0</v>
      </c>
      <c r="L19" s="11">
        <v>300000000</v>
      </c>
      <c r="M19" s="11">
        <v>74108000</v>
      </c>
      <c r="N19" s="11">
        <v>225892000</v>
      </c>
      <c r="O19" s="11">
        <v>74108000</v>
      </c>
      <c r="P19" s="11">
        <v>2500000</v>
      </c>
      <c r="Q19" s="11">
        <v>2500000</v>
      </c>
      <c r="R19" s="13">
        <f t="shared" si="0"/>
        <v>225892000</v>
      </c>
      <c r="S19" s="14">
        <f t="shared" si="1"/>
        <v>0.24702666666666667</v>
      </c>
      <c r="T19" s="14">
        <f t="shared" si="2"/>
        <v>8.3333333333333332E-3</v>
      </c>
      <c r="U19" s="14">
        <f t="shared" si="3"/>
        <v>8.3333333333333332E-3</v>
      </c>
      <c r="V19" s="4"/>
      <c r="W19" s="2"/>
      <c r="X19" s="2"/>
      <c r="Y19" s="2"/>
    </row>
    <row r="20" spans="1:25" ht="57.75" thickTop="1" thickBot="1" x14ac:dyDescent="0.3">
      <c r="A20" s="9" t="s">
        <v>23</v>
      </c>
      <c r="B20" s="9" t="s">
        <v>50</v>
      </c>
      <c r="C20" s="9" t="s">
        <v>25</v>
      </c>
      <c r="D20" s="9" t="s">
        <v>55</v>
      </c>
      <c r="E20" s="9" t="s">
        <v>18</v>
      </c>
      <c r="F20" s="9" t="s">
        <v>19</v>
      </c>
      <c r="G20" s="9" t="s">
        <v>20</v>
      </c>
      <c r="H20" s="10" t="s">
        <v>56</v>
      </c>
      <c r="I20" s="11">
        <v>150000000</v>
      </c>
      <c r="J20" s="11">
        <v>0</v>
      </c>
      <c r="K20" s="11">
        <v>0</v>
      </c>
      <c r="L20" s="11">
        <v>150000000</v>
      </c>
      <c r="M20" s="11">
        <v>70688246</v>
      </c>
      <c r="N20" s="11">
        <v>79311754</v>
      </c>
      <c r="O20" s="11">
        <v>0</v>
      </c>
      <c r="P20" s="11">
        <v>0</v>
      </c>
      <c r="Q20" s="11">
        <v>0</v>
      </c>
      <c r="R20" s="13">
        <f t="shared" si="0"/>
        <v>150000000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4"/>
      <c r="W20" s="2"/>
      <c r="X20" s="2"/>
      <c r="Y20" s="2"/>
    </row>
    <row r="21" spans="1:25" ht="37.5" customHeight="1" thickTop="1" thickBot="1" x14ac:dyDescent="0.3">
      <c r="A21" s="15" t="s">
        <v>23</v>
      </c>
      <c r="B21" s="15"/>
      <c r="C21" s="15"/>
      <c r="D21" s="15"/>
      <c r="E21" s="15"/>
      <c r="F21" s="15"/>
      <c r="G21" s="15"/>
      <c r="H21" s="16" t="s">
        <v>66</v>
      </c>
      <c r="I21" s="17">
        <f>SUM(I10:I20)</f>
        <v>70811219553</v>
      </c>
      <c r="J21" s="17">
        <f t="shared" ref="J21:Q21" si="5">SUM(J10:J20)</f>
        <v>0</v>
      </c>
      <c r="K21" s="17">
        <f t="shared" si="5"/>
        <v>0</v>
      </c>
      <c r="L21" s="17">
        <f t="shared" si="5"/>
        <v>70811219553</v>
      </c>
      <c r="M21" s="17">
        <f t="shared" si="5"/>
        <v>6134532246</v>
      </c>
      <c r="N21" s="17">
        <f t="shared" si="5"/>
        <v>64676687307</v>
      </c>
      <c r="O21" s="17">
        <f t="shared" si="5"/>
        <v>1275992776</v>
      </c>
      <c r="P21" s="17">
        <f t="shared" si="5"/>
        <v>204000000</v>
      </c>
      <c r="Q21" s="17">
        <f t="shared" si="5"/>
        <v>138000000</v>
      </c>
      <c r="R21" s="18">
        <f t="shared" si="0"/>
        <v>69535226777</v>
      </c>
      <c r="S21" s="19">
        <f t="shared" si="1"/>
        <v>1.8019641294907497E-2</v>
      </c>
      <c r="T21" s="19">
        <f t="shared" si="2"/>
        <v>2.8808994010802529E-3</v>
      </c>
      <c r="U21" s="19">
        <f t="shared" si="3"/>
        <v>1.9488437124954652E-3</v>
      </c>
      <c r="V21" s="4"/>
      <c r="W21" s="2"/>
      <c r="X21" s="2"/>
      <c r="Y21" s="2"/>
    </row>
    <row r="22" spans="1:25" ht="35.25" thickTop="1" thickBot="1" x14ac:dyDescent="0.3">
      <c r="A22" s="9" t="s">
        <v>23</v>
      </c>
      <c r="B22" s="9" t="s">
        <v>57</v>
      </c>
      <c r="C22" s="9" t="s">
        <v>25</v>
      </c>
      <c r="D22" s="9" t="s">
        <v>51</v>
      </c>
      <c r="E22" s="9" t="s">
        <v>18</v>
      </c>
      <c r="F22" s="9" t="s">
        <v>19</v>
      </c>
      <c r="G22" s="9" t="s">
        <v>20</v>
      </c>
      <c r="H22" s="10" t="s">
        <v>58</v>
      </c>
      <c r="I22" s="11">
        <v>2900000000</v>
      </c>
      <c r="J22" s="11">
        <v>0</v>
      </c>
      <c r="K22" s="11">
        <v>0</v>
      </c>
      <c r="L22" s="11">
        <v>2900000000</v>
      </c>
      <c r="M22" s="11">
        <v>2029199999</v>
      </c>
      <c r="N22" s="11">
        <v>870800001</v>
      </c>
      <c r="O22" s="11">
        <v>49101984</v>
      </c>
      <c r="P22" s="11">
        <v>0</v>
      </c>
      <c r="Q22" s="11">
        <v>0</v>
      </c>
      <c r="R22" s="13">
        <f t="shared" si="0"/>
        <v>2850898016</v>
      </c>
      <c r="S22" s="14">
        <f t="shared" si="1"/>
        <v>1.6931718620689654E-2</v>
      </c>
      <c r="T22" s="14">
        <f t="shared" si="2"/>
        <v>0</v>
      </c>
      <c r="U22" s="14">
        <f t="shared" si="3"/>
        <v>0</v>
      </c>
      <c r="V22" s="4"/>
      <c r="W22" s="2"/>
      <c r="X22" s="2"/>
      <c r="Y22" s="2"/>
    </row>
    <row r="23" spans="1:25" ht="46.5" thickTop="1" thickBot="1" x14ac:dyDescent="0.3">
      <c r="A23" s="9" t="s">
        <v>23</v>
      </c>
      <c r="B23" s="9" t="s">
        <v>57</v>
      </c>
      <c r="C23" s="9" t="s">
        <v>25</v>
      </c>
      <c r="D23" s="9" t="s">
        <v>53</v>
      </c>
      <c r="E23" s="9" t="s">
        <v>18</v>
      </c>
      <c r="F23" s="9" t="s">
        <v>19</v>
      </c>
      <c r="G23" s="9" t="s">
        <v>20</v>
      </c>
      <c r="H23" s="10" t="s">
        <v>59</v>
      </c>
      <c r="I23" s="11">
        <v>1900000000</v>
      </c>
      <c r="J23" s="11">
        <v>0</v>
      </c>
      <c r="K23" s="11">
        <v>0</v>
      </c>
      <c r="L23" s="11">
        <v>1900000000</v>
      </c>
      <c r="M23" s="11">
        <v>853009167</v>
      </c>
      <c r="N23" s="11">
        <v>1046990833</v>
      </c>
      <c r="O23" s="11">
        <v>277675000</v>
      </c>
      <c r="P23" s="11">
        <v>30000000</v>
      </c>
      <c r="Q23" s="11">
        <v>30000000</v>
      </c>
      <c r="R23" s="13">
        <f t="shared" si="0"/>
        <v>1622325000</v>
      </c>
      <c r="S23" s="14">
        <f t="shared" si="1"/>
        <v>0.14614473684210527</v>
      </c>
      <c r="T23" s="14">
        <f t="shared" si="2"/>
        <v>1.5789473684210527E-2</v>
      </c>
      <c r="U23" s="14">
        <f t="shared" si="3"/>
        <v>1.5789473684210527E-2</v>
      </c>
      <c r="V23" s="4"/>
      <c r="W23" s="2"/>
      <c r="X23" s="2"/>
      <c r="Y23" s="2"/>
    </row>
    <row r="24" spans="1:25" ht="32.25" customHeight="1" thickTop="1" thickBot="1" x14ac:dyDescent="0.3">
      <c r="A24" s="15" t="s">
        <v>23</v>
      </c>
      <c r="B24" s="15"/>
      <c r="C24" s="15"/>
      <c r="D24" s="15"/>
      <c r="E24" s="15"/>
      <c r="F24" s="15"/>
      <c r="G24" s="15"/>
      <c r="H24" s="16" t="s">
        <v>76</v>
      </c>
      <c r="I24" s="17">
        <f>+I22+I23</f>
        <v>4800000000</v>
      </c>
      <c r="J24" s="17">
        <f t="shared" ref="J24:Q24" si="6">+J22+J23</f>
        <v>0</v>
      </c>
      <c r="K24" s="17">
        <f t="shared" si="6"/>
        <v>0</v>
      </c>
      <c r="L24" s="17">
        <f t="shared" si="6"/>
        <v>4800000000</v>
      </c>
      <c r="M24" s="17">
        <f t="shared" si="6"/>
        <v>2882209166</v>
      </c>
      <c r="N24" s="17">
        <f t="shared" si="6"/>
        <v>1917790834</v>
      </c>
      <c r="O24" s="17">
        <f t="shared" si="6"/>
        <v>326776984</v>
      </c>
      <c r="P24" s="17">
        <f t="shared" si="6"/>
        <v>30000000</v>
      </c>
      <c r="Q24" s="17">
        <f t="shared" si="6"/>
        <v>30000000</v>
      </c>
      <c r="R24" s="18">
        <f t="shared" si="0"/>
        <v>4473223016</v>
      </c>
      <c r="S24" s="19">
        <f t="shared" si="1"/>
        <v>6.8078538333333327E-2</v>
      </c>
      <c r="T24" s="19">
        <f t="shared" si="2"/>
        <v>6.2500000000000003E-3</v>
      </c>
      <c r="U24" s="19">
        <f t="shared" si="3"/>
        <v>6.2500000000000003E-3</v>
      </c>
      <c r="V24" s="4"/>
      <c r="W24" s="2"/>
      <c r="X24" s="2"/>
      <c r="Y24" s="2"/>
    </row>
    <row r="25" spans="1:25" ht="46.5" thickTop="1" thickBot="1" x14ac:dyDescent="0.3">
      <c r="A25" s="9" t="s">
        <v>23</v>
      </c>
      <c r="B25" s="9" t="s">
        <v>29</v>
      </c>
      <c r="C25" s="9" t="s">
        <v>25</v>
      </c>
      <c r="D25" s="9" t="s">
        <v>30</v>
      </c>
      <c r="E25" s="9" t="s">
        <v>18</v>
      </c>
      <c r="F25" s="9" t="s">
        <v>19</v>
      </c>
      <c r="G25" s="9" t="s">
        <v>20</v>
      </c>
      <c r="H25" s="10" t="s">
        <v>31</v>
      </c>
      <c r="I25" s="11">
        <v>3800000000</v>
      </c>
      <c r="J25" s="11">
        <v>0</v>
      </c>
      <c r="K25" s="11">
        <v>0</v>
      </c>
      <c r="L25" s="11">
        <v>3800000000</v>
      </c>
      <c r="M25" s="11">
        <v>1985320789</v>
      </c>
      <c r="N25" s="11">
        <v>1814679211</v>
      </c>
      <c r="O25" s="11">
        <v>70000000</v>
      </c>
      <c r="P25" s="11">
        <v>70000000</v>
      </c>
      <c r="Q25" s="11">
        <v>70000000</v>
      </c>
      <c r="R25" s="13">
        <f t="shared" si="0"/>
        <v>3730000000</v>
      </c>
      <c r="S25" s="14">
        <f t="shared" si="1"/>
        <v>1.8421052631578946E-2</v>
      </c>
      <c r="T25" s="14">
        <f t="shared" si="2"/>
        <v>1.8421052631578946E-2</v>
      </c>
      <c r="U25" s="14">
        <f t="shared" si="3"/>
        <v>1.8421052631578946E-2</v>
      </c>
      <c r="V25" s="4"/>
      <c r="W25" s="2"/>
      <c r="X25" s="2"/>
      <c r="Y25" s="2"/>
    </row>
    <row r="26" spans="1:25" ht="35.25" thickTop="1" thickBot="1" x14ac:dyDescent="0.3">
      <c r="A26" s="9" t="s">
        <v>23</v>
      </c>
      <c r="B26" s="9" t="s">
        <v>29</v>
      </c>
      <c r="C26" s="9" t="s">
        <v>25</v>
      </c>
      <c r="D26" s="9" t="s">
        <v>40</v>
      </c>
      <c r="E26" s="9" t="s">
        <v>18</v>
      </c>
      <c r="F26" s="9" t="s">
        <v>19</v>
      </c>
      <c r="G26" s="9" t="s">
        <v>20</v>
      </c>
      <c r="H26" s="10" t="s">
        <v>41</v>
      </c>
      <c r="I26" s="11">
        <v>138789700000</v>
      </c>
      <c r="J26" s="11">
        <v>0</v>
      </c>
      <c r="K26" s="11">
        <v>0</v>
      </c>
      <c r="L26" s="11">
        <v>138789700000</v>
      </c>
      <c r="M26" s="11">
        <v>0</v>
      </c>
      <c r="N26" s="11">
        <v>138789700000</v>
      </c>
      <c r="O26" s="11">
        <v>0</v>
      </c>
      <c r="P26" s="11">
        <v>0</v>
      </c>
      <c r="Q26" s="11">
        <v>0</v>
      </c>
      <c r="R26" s="13">
        <f t="shared" si="0"/>
        <v>138789700000</v>
      </c>
      <c r="S26" s="14">
        <f t="shared" si="1"/>
        <v>0</v>
      </c>
      <c r="T26" s="14">
        <f t="shared" si="2"/>
        <v>0</v>
      </c>
      <c r="U26" s="14">
        <f t="shared" si="3"/>
        <v>0</v>
      </c>
      <c r="V26" s="4"/>
      <c r="W26" s="2"/>
      <c r="X26" s="2"/>
      <c r="Y26" s="2"/>
    </row>
    <row r="27" spans="1:25" ht="35.25" thickTop="1" thickBot="1" x14ac:dyDescent="0.3">
      <c r="A27" s="9" t="s">
        <v>23</v>
      </c>
      <c r="B27" s="9" t="s">
        <v>29</v>
      </c>
      <c r="C27" s="9" t="s">
        <v>25</v>
      </c>
      <c r="D27" s="9" t="s">
        <v>40</v>
      </c>
      <c r="E27" s="9" t="s">
        <v>18</v>
      </c>
      <c r="F27" s="9" t="s">
        <v>21</v>
      </c>
      <c r="G27" s="9" t="s">
        <v>20</v>
      </c>
      <c r="H27" s="10" t="s">
        <v>41</v>
      </c>
      <c r="I27" s="11">
        <v>55997510980</v>
      </c>
      <c r="J27" s="11">
        <v>0</v>
      </c>
      <c r="K27" s="11">
        <v>0</v>
      </c>
      <c r="L27" s="11">
        <v>55997510980</v>
      </c>
      <c r="M27" s="11">
        <v>0</v>
      </c>
      <c r="N27" s="11">
        <v>55997510980</v>
      </c>
      <c r="O27" s="11">
        <v>0</v>
      </c>
      <c r="P27" s="11">
        <v>0</v>
      </c>
      <c r="Q27" s="11">
        <v>0</v>
      </c>
      <c r="R27" s="13">
        <f t="shared" si="0"/>
        <v>55997510980</v>
      </c>
      <c r="S27" s="14">
        <f t="shared" si="1"/>
        <v>0</v>
      </c>
      <c r="T27" s="14">
        <f t="shared" si="2"/>
        <v>0</v>
      </c>
      <c r="U27" s="14">
        <f t="shared" si="3"/>
        <v>0</v>
      </c>
      <c r="V27" s="4"/>
      <c r="W27" s="2"/>
      <c r="X27" s="2"/>
      <c r="Y27" s="2"/>
    </row>
    <row r="28" spans="1:25" ht="36.75" customHeight="1" thickTop="1" thickBot="1" x14ac:dyDescent="0.3">
      <c r="A28" s="23" t="s">
        <v>23</v>
      </c>
      <c r="B28" s="20"/>
      <c r="C28" s="20"/>
      <c r="D28" s="20"/>
      <c r="E28" s="20"/>
      <c r="F28" s="20"/>
      <c r="G28" s="20"/>
      <c r="H28" s="24" t="s">
        <v>75</v>
      </c>
      <c r="I28" s="25">
        <f>SUM(I25:I27)</f>
        <v>198587210980</v>
      </c>
      <c r="J28" s="25">
        <f t="shared" ref="J28:Q28" si="7">SUM(J25:J27)</f>
        <v>0</v>
      </c>
      <c r="K28" s="25">
        <f t="shared" si="7"/>
        <v>0</v>
      </c>
      <c r="L28" s="25">
        <f t="shared" si="7"/>
        <v>198587210980</v>
      </c>
      <c r="M28" s="25">
        <f t="shared" si="7"/>
        <v>1985320789</v>
      </c>
      <c r="N28" s="25">
        <f t="shared" si="7"/>
        <v>196601890191</v>
      </c>
      <c r="O28" s="25">
        <f t="shared" si="7"/>
        <v>70000000</v>
      </c>
      <c r="P28" s="25">
        <f t="shared" si="7"/>
        <v>70000000</v>
      </c>
      <c r="Q28" s="25">
        <f t="shared" si="7"/>
        <v>70000000</v>
      </c>
      <c r="R28" s="26">
        <f t="shared" si="0"/>
        <v>198517210980</v>
      </c>
      <c r="S28" s="27">
        <f t="shared" si="1"/>
        <v>3.5248996979493207E-4</v>
      </c>
      <c r="T28" s="27">
        <f t="shared" si="2"/>
        <v>3.5248996979493207E-4</v>
      </c>
      <c r="U28" s="27">
        <f t="shared" si="3"/>
        <v>3.5248996979493207E-4</v>
      </c>
    </row>
    <row r="29" spans="1:25" ht="26.25" customHeight="1" thickTop="1" thickBot="1" x14ac:dyDescent="0.3">
      <c r="A29" s="23" t="s">
        <v>23</v>
      </c>
      <c r="B29" s="20"/>
      <c r="C29" s="20"/>
      <c r="D29" s="20"/>
      <c r="E29" s="20"/>
      <c r="F29" s="20"/>
      <c r="G29" s="20"/>
      <c r="H29" s="24" t="s">
        <v>67</v>
      </c>
      <c r="I29" s="26">
        <f>+I9+I21+I24+I28</f>
        <v>310330230533</v>
      </c>
      <c r="J29" s="26">
        <f t="shared" ref="J29:R29" si="8">+J9+J21+J24+J28</f>
        <v>0</v>
      </c>
      <c r="K29" s="26">
        <f t="shared" si="8"/>
        <v>0</v>
      </c>
      <c r="L29" s="26">
        <f t="shared" si="8"/>
        <v>310330230533</v>
      </c>
      <c r="M29" s="26">
        <f t="shared" si="8"/>
        <v>39201534981.300003</v>
      </c>
      <c r="N29" s="26">
        <f t="shared" si="8"/>
        <v>271128695551.70001</v>
      </c>
      <c r="O29" s="26">
        <f t="shared" si="8"/>
        <v>5057055073.3000002</v>
      </c>
      <c r="P29" s="26">
        <f t="shared" si="8"/>
        <v>376447598</v>
      </c>
      <c r="Q29" s="26">
        <f t="shared" si="8"/>
        <v>310447598</v>
      </c>
      <c r="R29" s="26">
        <f t="shared" si="8"/>
        <v>305273175459.70001</v>
      </c>
      <c r="S29" s="27">
        <f t="shared" si="1"/>
        <v>1.6295721704631807E-2</v>
      </c>
      <c r="T29" s="27">
        <f t="shared" si="2"/>
        <v>1.2130548717520745E-3</v>
      </c>
      <c r="U29" s="27">
        <f t="shared" si="3"/>
        <v>1.000378201849038E-3</v>
      </c>
    </row>
    <row r="30" spans="1:25" ht="15.75" thickTop="1" x14ac:dyDescent="0.25">
      <c r="A30" s="21" t="s">
        <v>71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5" x14ac:dyDescent="0.25">
      <c r="A31" s="21" t="s">
        <v>74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5" x14ac:dyDescent="0.25">
      <c r="A32" s="21" t="s">
        <v>73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7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  <c r="S49" s="22"/>
      <c r="T49" s="22"/>
      <c r="U49" s="22"/>
      <c r="V49" s="2"/>
      <c r="W49" s="2"/>
      <c r="X49" s="2"/>
      <c r="Y49" s="2"/>
    </row>
    <row r="50" spans="1:27" ht="0" hidden="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5"/>
      <c r="S50" s="5"/>
      <c r="T50" s="5"/>
      <c r="U50" s="5"/>
      <c r="V50" s="2"/>
      <c r="W50" s="2"/>
      <c r="X50" s="2"/>
      <c r="Y50" s="2"/>
    </row>
    <row r="51" spans="1:27" ht="33.950000000000003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5"/>
      <c r="S51" s="5"/>
      <c r="T51" s="5"/>
      <c r="U51" s="5"/>
      <c r="V51" s="2"/>
      <c r="W51" s="2"/>
      <c r="X51" s="2"/>
      <c r="Y51" s="2"/>
    </row>
    <row r="52" spans="1:2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5"/>
      <c r="S52" s="5"/>
      <c r="T52" s="5"/>
      <c r="U52" s="5"/>
      <c r="V52" s="2"/>
    </row>
    <row r="53" spans="1:2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5"/>
      <c r="S53" s="5"/>
      <c r="T53" s="5"/>
      <c r="U53" s="5"/>
      <c r="V53" s="2"/>
    </row>
    <row r="54" spans="1:27" x14ac:dyDescent="0.25">
      <c r="R54" s="6"/>
      <c r="S54" s="6"/>
      <c r="T54" s="6"/>
      <c r="U54" s="6"/>
      <c r="Z54" s="3"/>
      <c r="AA54" s="8"/>
    </row>
    <row r="55" spans="1:27" x14ac:dyDescent="0.25">
      <c r="R55" s="6"/>
      <c r="S55" s="6"/>
      <c r="T55" s="6"/>
      <c r="U55" s="6"/>
      <c r="Z55" s="3"/>
      <c r="AA55" s="8"/>
    </row>
    <row r="56" spans="1:27" x14ac:dyDescent="0.25">
      <c r="R56" s="6"/>
      <c r="S56" s="6"/>
      <c r="T56" s="6"/>
      <c r="U56" s="6"/>
      <c r="Z56" s="3"/>
      <c r="AA56" s="8"/>
    </row>
    <row r="57" spans="1:27" x14ac:dyDescent="0.25">
      <c r="R57" s="6"/>
      <c r="S57" s="6"/>
      <c r="T57" s="6"/>
      <c r="U57" s="6"/>
      <c r="Z57" s="3"/>
      <c r="AA57" s="8"/>
    </row>
    <row r="58" spans="1:27" x14ac:dyDescent="0.25">
      <c r="R58" s="6"/>
      <c r="S58" s="6"/>
      <c r="T58" s="6"/>
      <c r="U58" s="6"/>
      <c r="Z58" s="3"/>
      <c r="AA58" s="8"/>
    </row>
    <row r="59" spans="1:27" x14ac:dyDescent="0.25">
      <c r="R59" s="6"/>
      <c r="S59" s="6"/>
      <c r="T59" s="6"/>
      <c r="U59" s="6"/>
      <c r="Z59" s="3"/>
      <c r="AA59" s="8"/>
    </row>
    <row r="60" spans="1:27" x14ac:dyDescent="0.25">
      <c r="R60" s="6"/>
      <c r="S60" s="6"/>
      <c r="T60" s="6"/>
      <c r="U60" s="6"/>
      <c r="Z60" s="3"/>
      <c r="AA60" s="8"/>
    </row>
    <row r="61" spans="1:27" x14ac:dyDescent="0.25">
      <c r="R61" s="6"/>
      <c r="S61" s="6"/>
      <c r="T61" s="6"/>
      <c r="U61" s="6"/>
      <c r="Z61" s="3"/>
      <c r="AA61" s="8"/>
    </row>
    <row r="62" spans="1:27" x14ac:dyDescent="0.25">
      <c r="R62" s="6"/>
      <c r="S62" s="6"/>
      <c r="T62" s="6"/>
      <c r="U62" s="6"/>
      <c r="Z62" s="3"/>
      <c r="AA62" s="8"/>
    </row>
    <row r="63" spans="1:27" x14ac:dyDescent="0.25">
      <c r="R63" s="6"/>
      <c r="S63" s="6"/>
      <c r="T63" s="6"/>
      <c r="U63" s="6"/>
      <c r="Z63" s="3"/>
      <c r="AA63" s="8"/>
    </row>
    <row r="64" spans="1:27" x14ac:dyDescent="0.25">
      <c r="R64" s="6"/>
      <c r="S64" s="6"/>
      <c r="T64" s="6"/>
      <c r="U64" s="6"/>
      <c r="Z64" s="3"/>
      <c r="AA64" s="8"/>
    </row>
    <row r="65" spans="18:27" x14ac:dyDescent="0.25">
      <c r="R65" s="6"/>
      <c r="S65" s="6"/>
      <c r="T65" s="6"/>
      <c r="U65" s="6"/>
      <c r="Z65" s="3"/>
      <c r="AA65" s="8"/>
    </row>
    <row r="66" spans="18:27" x14ac:dyDescent="0.25">
      <c r="R66" s="6"/>
      <c r="S66" s="6"/>
      <c r="T66" s="6"/>
      <c r="U66" s="6"/>
      <c r="Z66" s="3"/>
      <c r="AA66" s="8"/>
    </row>
    <row r="67" spans="18:27" x14ac:dyDescent="0.25">
      <c r="R67" s="6"/>
      <c r="S67" s="6"/>
      <c r="T67" s="6"/>
      <c r="U67" s="6"/>
      <c r="Z67" s="3"/>
      <c r="AA67" s="8"/>
    </row>
    <row r="68" spans="18:27" x14ac:dyDescent="0.25">
      <c r="R68" s="6"/>
      <c r="S68" s="6"/>
      <c r="T68" s="6"/>
      <c r="U68" s="6"/>
      <c r="Z68" s="3"/>
      <c r="AA68" s="8"/>
    </row>
    <row r="69" spans="18:27" x14ac:dyDescent="0.25">
      <c r="R69" s="6"/>
      <c r="S69" s="6"/>
      <c r="T69" s="6"/>
      <c r="U69" s="6"/>
    </row>
    <row r="70" spans="18:27" x14ac:dyDescent="0.25">
      <c r="R70" s="6"/>
      <c r="S70" s="6"/>
      <c r="T70" s="6"/>
      <c r="U70" s="6"/>
    </row>
    <row r="71" spans="18:27" x14ac:dyDescent="0.25">
      <c r="R71" s="6"/>
      <c r="S71" s="6"/>
      <c r="T71" s="6"/>
      <c r="U71" s="6"/>
    </row>
    <row r="72" spans="18:27" x14ac:dyDescent="0.25">
      <c r="R72" s="6"/>
      <c r="S72" s="6"/>
      <c r="T72" s="6"/>
      <c r="U72" s="6"/>
    </row>
    <row r="73" spans="18:27" x14ac:dyDescent="0.25">
      <c r="R73" s="6"/>
      <c r="S73" s="6"/>
      <c r="T73" s="6"/>
      <c r="U73" s="6"/>
    </row>
    <row r="74" spans="18:27" x14ac:dyDescent="0.25">
      <c r="R74" s="6"/>
      <c r="S74" s="6"/>
      <c r="T74" s="6"/>
      <c r="U74" s="6"/>
    </row>
    <row r="75" spans="18:27" x14ac:dyDescent="0.25">
      <c r="R75" s="6"/>
      <c r="S75" s="6"/>
      <c r="T75" s="6"/>
      <c r="U75" s="6"/>
    </row>
    <row r="76" spans="18:27" x14ac:dyDescent="0.25">
      <c r="R76" s="6"/>
      <c r="S76" s="6"/>
      <c r="T76" s="6"/>
      <c r="U76" s="6"/>
    </row>
    <row r="77" spans="18:27" x14ac:dyDescent="0.25">
      <c r="R77" s="6"/>
      <c r="S77" s="6"/>
      <c r="T77" s="6"/>
      <c r="U77" s="6"/>
    </row>
    <row r="78" spans="18:27" x14ac:dyDescent="0.25">
      <c r="R78" s="6"/>
      <c r="S78" s="6"/>
      <c r="T78" s="6"/>
      <c r="U78" s="6"/>
    </row>
    <row r="79" spans="18:27" x14ac:dyDescent="0.25">
      <c r="R79" s="6"/>
      <c r="S79" s="6"/>
      <c r="T79" s="6"/>
      <c r="U79" s="6"/>
    </row>
    <row r="80" spans="18:27" x14ac:dyDescent="0.25">
      <c r="R80" s="6"/>
      <c r="S80" s="6"/>
      <c r="T80" s="6"/>
      <c r="U80" s="6"/>
    </row>
    <row r="81" spans="18:21" x14ac:dyDescent="0.25">
      <c r="R81" s="6"/>
      <c r="S81" s="6"/>
      <c r="T81" s="6"/>
      <c r="U81" s="6"/>
    </row>
    <row r="82" spans="18:21" x14ac:dyDescent="0.25">
      <c r="R82" s="6"/>
      <c r="S82" s="6"/>
      <c r="T82" s="6"/>
      <c r="U82" s="6"/>
    </row>
    <row r="83" spans="18:21" x14ac:dyDescent="0.25">
      <c r="R83" s="6"/>
      <c r="S83" s="6"/>
      <c r="T83" s="6"/>
      <c r="U83" s="6"/>
    </row>
    <row r="84" spans="18:21" x14ac:dyDescent="0.25">
      <c r="R84" s="6"/>
      <c r="S84" s="6"/>
      <c r="T84" s="6"/>
      <c r="U84" s="6"/>
    </row>
    <row r="85" spans="18:21" x14ac:dyDescent="0.25">
      <c r="R85" s="6"/>
      <c r="S85" s="6"/>
      <c r="T85" s="6"/>
      <c r="U85" s="6"/>
    </row>
    <row r="86" spans="18:21" x14ac:dyDescent="0.25">
      <c r="R86" s="6"/>
      <c r="S86" s="6"/>
      <c r="T86" s="6"/>
      <c r="U86" s="6"/>
    </row>
    <row r="87" spans="18:21" x14ac:dyDescent="0.25">
      <c r="R87" s="6"/>
      <c r="S87" s="6"/>
      <c r="T87" s="6"/>
      <c r="U87" s="6"/>
    </row>
    <row r="88" spans="18:21" x14ac:dyDescent="0.25">
      <c r="R88" s="6"/>
      <c r="S88" s="6"/>
      <c r="T88" s="6"/>
      <c r="U88" s="6"/>
    </row>
    <row r="89" spans="18:21" x14ac:dyDescent="0.25">
      <c r="R89" s="6"/>
      <c r="S89" s="6"/>
      <c r="T89" s="6"/>
      <c r="U89" s="6"/>
    </row>
    <row r="90" spans="18:21" x14ac:dyDescent="0.25">
      <c r="R90" s="6"/>
      <c r="S90" s="6"/>
      <c r="T90" s="6"/>
      <c r="U90" s="6"/>
    </row>
    <row r="91" spans="18:21" x14ac:dyDescent="0.25">
      <c r="R91" s="6"/>
      <c r="S91" s="6"/>
      <c r="T91" s="6"/>
      <c r="U91" s="6"/>
    </row>
    <row r="92" spans="18:21" x14ac:dyDescent="0.25">
      <c r="R92" s="6"/>
      <c r="S92" s="6"/>
      <c r="T92" s="6"/>
      <c r="U92" s="6"/>
    </row>
    <row r="93" spans="18:21" x14ac:dyDescent="0.25">
      <c r="R93" s="6"/>
      <c r="S93" s="6"/>
      <c r="T93" s="6"/>
      <c r="U93" s="6"/>
    </row>
    <row r="94" spans="18:21" x14ac:dyDescent="0.25">
      <c r="R94" s="6"/>
      <c r="S94" s="6"/>
      <c r="T94" s="6"/>
      <c r="U94" s="6"/>
    </row>
    <row r="95" spans="18:21" x14ac:dyDescent="0.25">
      <c r="R95" s="6"/>
      <c r="S95" s="6"/>
      <c r="T95" s="6"/>
      <c r="U95" s="6"/>
    </row>
    <row r="96" spans="18:21" x14ac:dyDescent="0.25">
      <c r="R96" s="6"/>
      <c r="S96" s="6"/>
      <c r="T96" s="6"/>
      <c r="U96" s="6"/>
    </row>
    <row r="97" spans="18:21" x14ac:dyDescent="0.25">
      <c r="R97" s="6"/>
      <c r="S97" s="6"/>
      <c r="T97" s="6"/>
      <c r="U97" s="6"/>
    </row>
    <row r="98" spans="18:21" x14ac:dyDescent="0.25">
      <c r="R98" s="6"/>
      <c r="S98" s="6"/>
      <c r="T98" s="6"/>
      <c r="U98" s="6"/>
    </row>
    <row r="99" spans="18:21" x14ac:dyDescent="0.25">
      <c r="R99" s="6"/>
      <c r="S99" s="6"/>
      <c r="T99" s="6"/>
      <c r="U99" s="6"/>
    </row>
    <row r="100" spans="18:21" x14ac:dyDescent="0.25">
      <c r="R100" s="6"/>
      <c r="S100" s="6"/>
      <c r="T100" s="6"/>
      <c r="U100" s="6"/>
    </row>
    <row r="101" spans="18:21" x14ac:dyDescent="0.25">
      <c r="R101" s="6"/>
      <c r="S101" s="6"/>
      <c r="T101" s="6"/>
      <c r="U101" s="6"/>
    </row>
    <row r="102" spans="18:21" x14ac:dyDescent="0.25">
      <c r="R102" s="6"/>
      <c r="S102" s="6"/>
      <c r="T102" s="6"/>
      <c r="U102" s="6"/>
    </row>
    <row r="103" spans="18:21" x14ac:dyDescent="0.25">
      <c r="R103" s="6"/>
      <c r="S103" s="6"/>
      <c r="T103" s="6"/>
      <c r="U103" s="6"/>
    </row>
    <row r="104" spans="18:21" x14ac:dyDescent="0.25">
      <c r="R104" s="6"/>
      <c r="S104" s="6"/>
      <c r="T104" s="6"/>
      <c r="U104" s="6"/>
    </row>
    <row r="105" spans="18:21" x14ac:dyDescent="0.25">
      <c r="R105" s="6"/>
      <c r="S105" s="6"/>
      <c r="T105" s="6"/>
      <c r="U105" s="6"/>
    </row>
    <row r="106" spans="18:21" x14ac:dyDescent="0.25">
      <c r="R106" s="6"/>
      <c r="S106" s="6"/>
      <c r="T106" s="6"/>
      <c r="U106" s="6"/>
    </row>
    <row r="107" spans="18:21" x14ac:dyDescent="0.25">
      <c r="R107" s="6"/>
      <c r="S107" s="6"/>
      <c r="T107" s="6"/>
      <c r="U107" s="6"/>
    </row>
    <row r="108" spans="18:21" x14ac:dyDescent="0.25">
      <c r="R108" s="6"/>
      <c r="S108" s="6"/>
      <c r="T108" s="6"/>
      <c r="U108" s="6"/>
    </row>
  </sheetData>
  <mergeCells count="4">
    <mergeCell ref="A1:U1"/>
    <mergeCell ref="A2:U2"/>
    <mergeCell ref="A3:U3"/>
    <mergeCell ref="Q4:U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2023-02-10T19:40:27Z</cp:lastPrinted>
  <dcterms:created xsi:type="dcterms:W3CDTF">2023-02-01T13:32:52Z</dcterms:created>
  <dcterms:modified xsi:type="dcterms:W3CDTF">2023-02-13T14:26:08Z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