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435"/>
  </bookViews>
  <sheets>
    <sheet name="DIRECCION DE COMERCIO EXTERIOR " sheetId="1" r:id="rId1"/>
  </sheets>
  <definedNames>
    <definedName name="_xlnm.Print_Titles" localSheetId="0">'DIRECCION DE COMERCIO EXTERIOR '!$6:$6</definedName>
  </definedNames>
  <calcPr calcId="152511"/>
</workbook>
</file>

<file path=xl/calcChain.xml><?xml version="1.0" encoding="utf-8"?>
<calcChain xmlns="http://schemas.openxmlformats.org/spreadsheetml/2006/main">
  <c r="O19" i="1" l="1"/>
  <c r="X19" i="1" s="1"/>
  <c r="O17" i="1"/>
  <c r="X17" i="1" s="1"/>
  <c r="O15" i="1"/>
  <c r="X15" i="1" s="1"/>
  <c r="O13" i="1"/>
  <c r="X13" i="1" s="1"/>
  <c r="O11" i="1"/>
  <c r="U11" i="1" s="1"/>
  <c r="O10" i="1"/>
  <c r="X10" i="1" s="1"/>
  <c r="O9" i="1"/>
  <c r="V9" i="1" s="1"/>
  <c r="O8" i="1"/>
  <c r="X8" i="1" s="1"/>
  <c r="T18" i="1"/>
  <c r="S18" i="1"/>
  <c r="R18" i="1"/>
  <c r="Q18" i="1"/>
  <c r="P18" i="1"/>
  <c r="N18" i="1"/>
  <c r="M18" i="1"/>
  <c r="L18" i="1"/>
  <c r="K18" i="1"/>
  <c r="J18" i="1"/>
  <c r="T16" i="1"/>
  <c r="S16" i="1"/>
  <c r="R16" i="1"/>
  <c r="Q16" i="1"/>
  <c r="P16" i="1"/>
  <c r="N16" i="1"/>
  <c r="M16" i="1"/>
  <c r="L16" i="1"/>
  <c r="K16" i="1"/>
  <c r="J16" i="1"/>
  <c r="T14" i="1"/>
  <c r="S14" i="1"/>
  <c r="R14" i="1"/>
  <c r="Q14" i="1"/>
  <c r="P14" i="1"/>
  <c r="N14" i="1"/>
  <c r="M14" i="1"/>
  <c r="L14" i="1"/>
  <c r="K14" i="1"/>
  <c r="J14" i="1"/>
  <c r="T12" i="1"/>
  <c r="S12" i="1"/>
  <c r="R12" i="1"/>
  <c r="Q12" i="1"/>
  <c r="P12" i="1"/>
  <c r="N12" i="1"/>
  <c r="M12" i="1"/>
  <c r="L12" i="1"/>
  <c r="K12" i="1"/>
  <c r="J12" i="1"/>
  <c r="T7" i="1"/>
  <c r="S7" i="1"/>
  <c r="R7" i="1"/>
  <c r="Q7" i="1"/>
  <c r="P7" i="1"/>
  <c r="N7" i="1"/>
  <c r="M7" i="1"/>
  <c r="L7" i="1"/>
  <c r="K7" i="1"/>
  <c r="J7" i="1"/>
  <c r="O7" i="1" l="1"/>
  <c r="U7" i="1" s="1"/>
  <c r="O18" i="1"/>
  <c r="U18" i="1" s="1"/>
  <c r="O16" i="1"/>
  <c r="U16" i="1" s="1"/>
  <c r="X9" i="1"/>
  <c r="W7" i="1"/>
  <c r="O12" i="1"/>
  <c r="V12" i="1" s="1"/>
  <c r="W9" i="1"/>
  <c r="U8" i="1"/>
  <c r="U10" i="1"/>
  <c r="J6" i="1"/>
  <c r="J20" i="1" s="1"/>
  <c r="O14" i="1"/>
  <c r="V8" i="1"/>
  <c r="V10" i="1"/>
  <c r="U13" i="1"/>
  <c r="U15" i="1"/>
  <c r="U17" i="1"/>
  <c r="U19" i="1"/>
  <c r="W8" i="1"/>
  <c r="W10" i="1"/>
  <c r="V13" i="1"/>
  <c r="V15" i="1"/>
  <c r="V17" i="1"/>
  <c r="V19" i="1"/>
  <c r="W13" i="1"/>
  <c r="W15" i="1"/>
  <c r="W17" i="1"/>
  <c r="W19" i="1"/>
  <c r="K6" i="1"/>
  <c r="K20" i="1" s="1"/>
  <c r="T6" i="1"/>
  <c r="U9" i="1"/>
  <c r="N6" i="1"/>
  <c r="N20" i="1" s="1"/>
  <c r="L6" i="1"/>
  <c r="L20" i="1" s="1"/>
  <c r="P6" i="1"/>
  <c r="P20" i="1" s="1"/>
  <c r="Q6" i="1"/>
  <c r="Q20" i="1" s="1"/>
  <c r="R6" i="1"/>
  <c r="S6" i="1"/>
  <c r="M6" i="1"/>
  <c r="X7" i="1" l="1"/>
  <c r="V7" i="1"/>
  <c r="V18" i="1"/>
  <c r="X18" i="1"/>
  <c r="W16" i="1"/>
  <c r="V16" i="1"/>
  <c r="X16" i="1"/>
  <c r="W18" i="1"/>
  <c r="R20" i="1"/>
  <c r="U12" i="1"/>
  <c r="W12" i="1"/>
  <c r="U14" i="1"/>
  <c r="W14" i="1"/>
  <c r="X14" i="1"/>
  <c r="S20" i="1"/>
  <c r="W20" i="1" s="1"/>
  <c r="V14" i="1"/>
  <c r="T20" i="1"/>
  <c r="X12" i="1"/>
  <c r="M20" i="1"/>
  <c r="O20" i="1" s="1"/>
  <c r="O6" i="1"/>
  <c r="U6" i="1" s="1"/>
  <c r="U20" i="1" l="1"/>
  <c r="X6" i="1"/>
  <c r="V6" i="1"/>
  <c r="X20" i="1"/>
  <c r="W6" i="1"/>
  <c r="V20" i="1"/>
</calcChain>
</file>

<file path=xl/sharedStrings.xml><?xml version="1.0" encoding="utf-8"?>
<sst xmlns="http://schemas.openxmlformats.org/spreadsheetml/2006/main" count="130" uniqueCount="62">
  <si>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</si>
  <si>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</si>
  <si>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</si>
  <si>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</si>
  <si>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</si>
  <si>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</si>
  <si>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</si>
  <si>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</si>
  <si>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</si>
  <si>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</si>
  <si>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</si>
  <si>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</si>
  <si>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</si>
  <si>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</si>
  <si>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</si>
  <si>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</si>
  <si>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</si>
  <si>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</si>
  <si>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</si>
  <si>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</si>
  <si>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</si>
  <si>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</si>
  <si>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</si>
  <si>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</si>
  <si>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</si>
  <si>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</si>
  <si>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</si>
  <si>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</si>
  <si>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</si>
  <si>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</si>
  <si>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</si>
  <si>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</si>
  <si>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</si>
  <si>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</si>
  <si>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</si>
  <si>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</si>
  <si>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</si>
  <si>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</si>
  <si>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</si>
  <si>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</si>
  <si>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</si>
  <si>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</si>
  <si>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</si>
  <si>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</si>
  <si>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</si>
  <si>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</si>
  <si>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</si>
  <si>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>GASTOS DE INVERSION</t>
  </si>
  <si>
    <t>TOTAL PRESUPUESTO A+C</t>
  </si>
  <si>
    <t xml:space="preserve">APR. VIGENTE DESPUES DE BLOQUEOS </t>
  </si>
  <si>
    <t>APROPIACION SIN COMPROMETER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</si>
  <si>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</si>
  <si>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</si>
  <si>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</si>
  <si>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</si>
  <si>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1158 de fecha 6 de Octubre de 2023. Por la Cual se efectúa un traslado en el presupuesto de funcionamiento de la sección 3501 Ministerio de Comercio, Industria y Turismo, Unidad Ejecutora 3501-02 Dirección General de Comercio Exterior en la Vigencia Fiscal de 2023. ($ 1.134.000.000).</t>
    </r>
  </si>
  <si>
    <t>COMP/ APR</t>
  </si>
  <si>
    <t xml:space="preserve">OBLIG/ APR </t>
  </si>
  <si>
    <t>PAGO/ APR</t>
  </si>
  <si>
    <t xml:space="preserve">FECHA DE GENERACIÓN: ENERO 22 DE 2024 </t>
  </si>
  <si>
    <t xml:space="preserve">UNIDAD EJECUTORA 3501-02 DIRECCIÓN DE COMERCIO EXTERIOR  </t>
  </si>
  <si>
    <t xml:space="preserve">EJECUCIÓN PRESUPUESTAL ACUMULADA CON CORTE AL 31 DE DICIEMBRE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</si>
</sst>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readingOrder="1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7" fontId="8" fillId="2" borderId="1" xfId="0" applyNumberFormat="1" applyFont="1" applyFill="1" applyBorder="1" applyAlignment="1">
      <alignment horizontal="right" vertical="center" wrapText="1" readingOrder="1"/>
    </xf>
    <xf numFmtId="7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0" applyNumberFormat="1" applyFont="1" applyFill="1" applyBorder="1" applyAlignment="1">
      <alignment horizontal="righ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right"/>
    </xf>
    <xf numFmtId="10" fontId="7" fillId="0" borderId="0" xfId="0" applyNumberFormat="1" applyFont="1" applyFill="1" applyBorder="1"/>
    <xf numFmtId="7" fontId="7" fillId="0" borderId="0" xfId="0" applyNumberFormat="1" applyFont="1" applyFill="1" applyBorder="1"/>
    <xf numFmtId="7" fontId="7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295275</xdr:colOff>
      <xdr:row>2</xdr:row>
      <xdr:rowOff>114300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762000</xdr:colOff>
      <xdr:row>0</xdr:row>
      <xdr:rowOff>114300</xdr:rowOff>
    </xdr:from>
    <xdr:to>
      <xdr:col>23</xdr:col>
      <xdr:colOff>552450</xdr:colOff>
      <xdr:row>3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9375" y="114300"/>
          <a:ext cx="2581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showGridLines="0" tabSelected="1" workbookViewId="0">
      <selection activeCell="C7" sqref="C7"/>
    </sheetView>
  </sheetViews>
  <sheetFormatPr baseColWidth="10" defaultRowHeight="15"/>
  <cols>
    <col min="1" max="1" width="5" customWidth="1"/>
    <col min="2" max="4" width="5.42578125" customWidth="1"/>
    <col min="5" max="5" width="5" customWidth="1"/>
    <col min="6" max="6" width="5.85546875" customWidth="1"/>
    <col min="7" max="7" width="4" customWidth="1"/>
    <col min="8" max="8" width="4.7109375" customWidth="1"/>
    <col min="9" max="9" width="24.28515625" customWidth="1"/>
    <col min="10" max="10" width="14.85546875" customWidth="1"/>
    <col min="11" max="12" width="14.7109375" customWidth="1"/>
    <col min="13" max="13" width="16.7109375" customWidth="1"/>
    <col min="14" max="14" width="13" customWidth="1"/>
    <col min="15" max="15" width="15.85546875" customWidth="1"/>
    <col min="16" max="16" width="15.7109375" customWidth="1"/>
    <col min="17" max="17" width="14.140625" customWidth="1"/>
    <col min="18" max="18" width="16.140625" customWidth="1"/>
    <col min="19" max="19" width="16.28515625" customWidth="1"/>
    <col min="20" max="20" width="15.28515625" customWidth="1"/>
    <col min="21" max="21" width="14" customWidth="1"/>
    <col min="22" max="22" width="7.5703125" customWidth="1"/>
    <col min="23" max="24" width="7.28515625" customWidth="1"/>
  </cols>
  <sheetData>
    <row r="1" spans="1:25" ht="15.75">
      <c r="A1" s="25" t="s">
        <v>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5" ht="15.75">
      <c r="A2" s="25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25" ht="15.75">
      <c r="A3" s="25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25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/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28" t="s">
        <v>59</v>
      </c>
      <c r="V4" s="28"/>
      <c r="W4" s="28"/>
      <c r="X4" s="28"/>
    </row>
    <row r="5" spans="1:25" ht="35.25" thickTop="1" thickBot="1">
      <c r="A5" s="29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29" t="s">
        <v>12</v>
      </c>
      <c r="M5" s="29" t="s">
        <v>13</v>
      </c>
      <c r="N5" s="29" t="s">
        <v>14</v>
      </c>
      <c r="O5" s="29" t="s">
        <v>49</v>
      </c>
      <c r="P5" s="29" t="s">
        <v>15</v>
      </c>
      <c r="Q5" s="29" t="s">
        <v>16</v>
      </c>
      <c r="R5" s="29" t="s">
        <v>17</v>
      </c>
      <c r="S5" s="29" t="s">
        <v>18</v>
      </c>
      <c r="T5" s="29" t="s">
        <v>19</v>
      </c>
      <c r="U5" s="30" t="s">
        <v>50</v>
      </c>
      <c r="V5" s="30" t="s">
        <v>56</v>
      </c>
      <c r="W5" s="30" t="s">
        <v>57</v>
      </c>
      <c r="X5" s="30" t="s">
        <v>58</v>
      </c>
    </row>
    <row r="6" spans="1:25" ht="43.5" customHeight="1" thickTop="1" thickBot="1">
      <c r="A6" s="15" t="s">
        <v>20</v>
      </c>
      <c r="B6" s="15"/>
      <c r="C6" s="15"/>
      <c r="D6" s="15"/>
      <c r="E6" s="15"/>
      <c r="F6" s="15"/>
      <c r="G6" s="15"/>
      <c r="H6" s="15"/>
      <c r="I6" s="16" t="s">
        <v>42</v>
      </c>
      <c r="J6" s="20">
        <f>+J7+J12+J14+J16</f>
        <v>17377834000</v>
      </c>
      <c r="K6" s="20">
        <f t="shared" ref="K6:T6" si="0">+K7+K12+K14+K16</f>
        <v>1134000000</v>
      </c>
      <c r="L6" s="20">
        <f t="shared" si="0"/>
        <v>1134000000</v>
      </c>
      <c r="M6" s="20">
        <f t="shared" si="0"/>
        <v>17377834000</v>
      </c>
      <c r="N6" s="20">
        <f t="shared" si="0"/>
        <v>53338000</v>
      </c>
      <c r="O6" s="17">
        <f t="shared" ref="O6:O17" si="1">+M6-N6</f>
        <v>17324496000</v>
      </c>
      <c r="P6" s="20">
        <f t="shared" si="0"/>
        <v>16302394279.34</v>
      </c>
      <c r="Q6" s="20">
        <f t="shared" si="0"/>
        <v>1022101720.6600001</v>
      </c>
      <c r="R6" s="20">
        <f t="shared" si="0"/>
        <v>16302394279.34</v>
      </c>
      <c r="S6" s="20">
        <f t="shared" si="0"/>
        <v>16302394279.34</v>
      </c>
      <c r="T6" s="20">
        <f t="shared" si="0"/>
        <v>16302394279.34</v>
      </c>
      <c r="U6" s="18">
        <f t="shared" ref="U6:U20" si="2">+O6-R6</f>
        <v>1022101720.6599998</v>
      </c>
      <c r="V6" s="19">
        <f>+R6/O6</f>
        <v>0.94100251339721519</v>
      </c>
      <c r="W6" s="19">
        <f>+S6/O6</f>
        <v>0.94100251339721519</v>
      </c>
      <c r="X6" s="19">
        <f>+T6/O6</f>
        <v>0.94100251339721519</v>
      </c>
      <c r="Y6" s="2"/>
    </row>
    <row r="7" spans="1:25" ht="35.1" customHeight="1" thickTop="1" thickBot="1">
      <c r="A7" s="15" t="s">
        <v>20</v>
      </c>
      <c r="B7" s="15" t="s">
        <v>21</v>
      </c>
      <c r="C7" s="15"/>
      <c r="D7" s="15"/>
      <c r="E7" s="15"/>
      <c r="F7" s="15"/>
      <c r="G7" s="15"/>
      <c r="H7" s="15"/>
      <c r="I7" s="16" t="s">
        <v>43</v>
      </c>
      <c r="J7" s="20">
        <f>SUM(J8:J11)</f>
        <v>15284155000</v>
      </c>
      <c r="K7" s="20">
        <f t="shared" ref="K7:T7" si="3">SUM(K8:K11)</f>
        <v>1124000000</v>
      </c>
      <c r="L7" s="20">
        <f t="shared" si="3"/>
        <v>1134000000</v>
      </c>
      <c r="M7" s="20">
        <f t="shared" si="3"/>
        <v>15274155000</v>
      </c>
      <c r="N7" s="20">
        <f t="shared" si="3"/>
        <v>53338000</v>
      </c>
      <c r="O7" s="17">
        <f t="shared" si="1"/>
        <v>15220817000</v>
      </c>
      <c r="P7" s="20">
        <f t="shared" si="3"/>
        <v>14534199818</v>
      </c>
      <c r="Q7" s="20">
        <f t="shared" si="3"/>
        <v>686617182</v>
      </c>
      <c r="R7" s="20">
        <f t="shared" si="3"/>
        <v>14534199818</v>
      </c>
      <c r="S7" s="20">
        <f t="shared" si="3"/>
        <v>14534199818</v>
      </c>
      <c r="T7" s="20">
        <f t="shared" si="3"/>
        <v>14534199818</v>
      </c>
      <c r="U7" s="18">
        <f t="shared" si="2"/>
        <v>686617182</v>
      </c>
      <c r="V7" s="19">
        <f>+R7/O7</f>
        <v>0.95488959745064939</v>
      </c>
      <c r="W7" s="19">
        <f>+S7/O7</f>
        <v>0.95488959745064939</v>
      </c>
      <c r="X7" s="19">
        <f>+T7/O7</f>
        <v>0.95488959745064939</v>
      </c>
      <c r="Y7" s="2"/>
    </row>
    <row r="8" spans="1:25" ht="35.1" customHeight="1" thickTop="1" thickBot="1">
      <c r="A8" s="9" t="s">
        <v>20</v>
      </c>
      <c r="B8" s="9" t="s">
        <v>21</v>
      </c>
      <c r="C8" s="9" t="s">
        <v>21</v>
      </c>
      <c r="D8" s="9" t="s">
        <v>21</v>
      </c>
      <c r="E8" s="9"/>
      <c r="F8" s="9" t="s">
        <v>22</v>
      </c>
      <c r="G8" s="9" t="s">
        <v>39</v>
      </c>
      <c r="H8" s="9" t="s">
        <v>34</v>
      </c>
      <c r="I8" s="14" t="s">
        <v>23</v>
      </c>
      <c r="J8" s="13">
        <v>9430223000</v>
      </c>
      <c r="K8" s="13">
        <v>530000000</v>
      </c>
      <c r="L8" s="13">
        <v>0</v>
      </c>
      <c r="M8" s="13">
        <v>9960223000</v>
      </c>
      <c r="N8" s="13">
        <v>0</v>
      </c>
      <c r="O8" s="10">
        <f t="shared" si="1"/>
        <v>9960223000</v>
      </c>
      <c r="P8" s="13">
        <v>9635845842</v>
      </c>
      <c r="Q8" s="13">
        <v>324377158</v>
      </c>
      <c r="R8" s="13">
        <v>9635845842</v>
      </c>
      <c r="S8" s="13">
        <v>9635845842</v>
      </c>
      <c r="T8" s="13">
        <v>9635845842</v>
      </c>
      <c r="U8" s="11">
        <f t="shared" si="2"/>
        <v>324377158</v>
      </c>
      <c r="V8" s="12">
        <f>+R8/O8</f>
        <v>0.9674327414155286</v>
      </c>
      <c r="W8" s="12">
        <f>+S8/O8</f>
        <v>0.9674327414155286</v>
      </c>
      <c r="X8" s="12">
        <f>+T8/O8</f>
        <v>0.9674327414155286</v>
      </c>
      <c r="Y8" s="2"/>
    </row>
    <row r="9" spans="1:25" ht="35.1" customHeight="1" thickTop="1" thickBot="1">
      <c r="A9" s="9" t="s">
        <v>20</v>
      </c>
      <c r="B9" s="9" t="s">
        <v>21</v>
      </c>
      <c r="C9" s="9" t="s">
        <v>21</v>
      </c>
      <c r="D9" s="9" t="s">
        <v>24</v>
      </c>
      <c r="E9" s="9"/>
      <c r="F9" s="9" t="s">
        <v>22</v>
      </c>
      <c r="G9" s="9" t="s">
        <v>39</v>
      </c>
      <c r="H9" s="9" t="s">
        <v>34</v>
      </c>
      <c r="I9" s="14" t="s">
        <v>25</v>
      </c>
      <c r="J9" s="13">
        <v>3432524000</v>
      </c>
      <c r="K9" s="13">
        <v>312000000</v>
      </c>
      <c r="L9" s="13">
        <v>0</v>
      </c>
      <c r="M9" s="13">
        <v>3744524000</v>
      </c>
      <c r="N9" s="13">
        <v>0</v>
      </c>
      <c r="O9" s="10">
        <f t="shared" si="1"/>
        <v>3744524000</v>
      </c>
      <c r="P9" s="13">
        <v>3450860298</v>
      </c>
      <c r="Q9" s="13">
        <v>293663702</v>
      </c>
      <c r="R9" s="13">
        <v>3450860298</v>
      </c>
      <c r="S9" s="13">
        <v>3450860298</v>
      </c>
      <c r="T9" s="13">
        <v>3450860298</v>
      </c>
      <c r="U9" s="11">
        <f t="shared" si="2"/>
        <v>293663702</v>
      </c>
      <c r="V9" s="12">
        <f>+R9/O9</f>
        <v>0.9215751582844709</v>
      </c>
      <c r="W9" s="12">
        <f>+S9/O9</f>
        <v>0.9215751582844709</v>
      </c>
      <c r="X9" s="12">
        <f>+T9/O9</f>
        <v>0.9215751582844709</v>
      </c>
      <c r="Y9" s="2"/>
    </row>
    <row r="10" spans="1:25" ht="43.5" customHeight="1" thickTop="1" thickBot="1">
      <c r="A10" s="9" t="s">
        <v>20</v>
      </c>
      <c r="B10" s="9" t="s">
        <v>21</v>
      </c>
      <c r="C10" s="9" t="s">
        <v>21</v>
      </c>
      <c r="D10" s="9" t="s">
        <v>26</v>
      </c>
      <c r="E10" s="9"/>
      <c r="F10" s="9" t="s">
        <v>22</v>
      </c>
      <c r="G10" s="9" t="s">
        <v>39</v>
      </c>
      <c r="H10" s="9" t="s">
        <v>34</v>
      </c>
      <c r="I10" s="14" t="s">
        <v>27</v>
      </c>
      <c r="J10" s="13">
        <v>1234070000</v>
      </c>
      <c r="K10" s="13">
        <v>282000000</v>
      </c>
      <c r="L10" s="13">
        <v>0</v>
      </c>
      <c r="M10" s="13">
        <v>1516070000</v>
      </c>
      <c r="N10" s="13">
        <v>0</v>
      </c>
      <c r="O10" s="10">
        <f t="shared" si="1"/>
        <v>1516070000</v>
      </c>
      <c r="P10" s="13">
        <v>1447493678</v>
      </c>
      <c r="Q10" s="13">
        <v>68576322</v>
      </c>
      <c r="R10" s="13">
        <v>1447493678</v>
      </c>
      <c r="S10" s="13">
        <v>1447493678</v>
      </c>
      <c r="T10" s="13">
        <v>1447493678</v>
      </c>
      <c r="U10" s="11">
        <f t="shared" si="2"/>
        <v>68576322</v>
      </c>
      <c r="V10" s="12">
        <f>+R10/O10</f>
        <v>0.95476704769568688</v>
      </c>
      <c r="W10" s="12">
        <f>+S10/O10</f>
        <v>0.95476704769568688</v>
      </c>
      <c r="X10" s="12">
        <f>+T10/O10</f>
        <v>0.95476704769568688</v>
      </c>
      <c r="Y10" s="2"/>
    </row>
    <row r="11" spans="1:25" ht="35.1" customHeight="1" thickTop="1" thickBot="1">
      <c r="A11" s="9" t="s">
        <v>20</v>
      </c>
      <c r="B11" s="9" t="s">
        <v>21</v>
      </c>
      <c r="C11" s="9" t="s">
        <v>21</v>
      </c>
      <c r="D11" s="9" t="s">
        <v>29</v>
      </c>
      <c r="E11" s="9"/>
      <c r="F11" s="9" t="s">
        <v>22</v>
      </c>
      <c r="G11" s="9" t="s">
        <v>39</v>
      </c>
      <c r="H11" s="9" t="s">
        <v>34</v>
      </c>
      <c r="I11" s="14" t="s">
        <v>40</v>
      </c>
      <c r="J11" s="13">
        <v>1187338000</v>
      </c>
      <c r="K11" s="13">
        <v>0</v>
      </c>
      <c r="L11" s="13">
        <v>1134000000</v>
      </c>
      <c r="M11" s="13">
        <v>53338000</v>
      </c>
      <c r="N11" s="13">
        <v>53338000</v>
      </c>
      <c r="O11" s="10">
        <f t="shared" si="1"/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1">
        <f t="shared" si="2"/>
        <v>0</v>
      </c>
      <c r="V11" s="12">
        <v>0</v>
      </c>
      <c r="W11" s="12">
        <v>0</v>
      </c>
      <c r="X11" s="12">
        <v>0</v>
      </c>
      <c r="Y11" s="2"/>
    </row>
    <row r="12" spans="1:25" ht="35.1" customHeight="1" thickTop="1" thickBot="1">
      <c r="A12" s="15" t="s">
        <v>20</v>
      </c>
      <c r="B12" s="15" t="s">
        <v>24</v>
      </c>
      <c r="C12" s="15"/>
      <c r="D12" s="15"/>
      <c r="E12" s="15"/>
      <c r="F12" s="15"/>
      <c r="G12" s="15"/>
      <c r="H12" s="15"/>
      <c r="I12" s="16" t="s">
        <v>44</v>
      </c>
      <c r="J12" s="20">
        <f>+J13</f>
        <v>2024189000</v>
      </c>
      <c r="K12" s="20">
        <f t="shared" ref="K12:T12" si="4">+K13</f>
        <v>0</v>
      </c>
      <c r="L12" s="20">
        <f t="shared" si="4"/>
        <v>0</v>
      </c>
      <c r="M12" s="20">
        <f t="shared" si="4"/>
        <v>2024189000</v>
      </c>
      <c r="N12" s="20">
        <f t="shared" si="4"/>
        <v>0</v>
      </c>
      <c r="O12" s="17">
        <f t="shared" si="1"/>
        <v>2024189000</v>
      </c>
      <c r="P12" s="20">
        <f t="shared" si="4"/>
        <v>1726315543.3399999</v>
      </c>
      <c r="Q12" s="20">
        <f t="shared" si="4"/>
        <v>297873456.66000003</v>
      </c>
      <c r="R12" s="20">
        <f t="shared" si="4"/>
        <v>1726315543.3399999</v>
      </c>
      <c r="S12" s="20">
        <f t="shared" si="4"/>
        <v>1726315543.3399999</v>
      </c>
      <c r="T12" s="20">
        <f t="shared" si="4"/>
        <v>1726315543.3399999</v>
      </c>
      <c r="U12" s="18">
        <f t="shared" si="2"/>
        <v>297873456.66000009</v>
      </c>
      <c r="V12" s="19">
        <f t="shared" ref="V12:V20" si="5">+R12/O12</f>
        <v>0.85284306126552412</v>
      </c>
      <c r="W12" s="19">
        <f t="shared" ref="W12:W20" si="6">+S12/O12</f>
        <v>0.85284306126552412</v>
      </c>
      <c r="X12" s="19">
        <f t="shared" ref="X12:X20" si="7">+T12/O12</f>
        <v>0.85284306126552412</v>
      </c>
      <c r="Y12" s="2"/>
    </row>
    <row r="13" spans="1:25" ht="35.1" customHeight="1" thickTop="1" thickBot="1">
      <c r="A13" s="9" t="s">
        <v>20</v>
      </c>
      <c r="B13" s="9" t="s">
        <v>24</v>
      </c>
      <c r="C13" s="9"/>
      <c r="D13" s="9"/>
      <c r="E13" s="9"/>
      <c r="F13" s="9" t="s">
        <v>22</v>
      </c>
      <c r="G13" s="9" t="s">
        <v>39</v>
      </c>
      <c r="H13" s="9" t="s">
        <v>34</v>
      </c>
      <c r="I13" s="14" t="s">
        <v>28</v>
      </c>
      <c r="J13" s="13">
        <v>2024189000</v>
      </c>
      <c r="K13" s="13">
        <v>0</v>
      </c>
      <c r="L13" s="13">
        <v>0</v>
      </c>
      <c r="M13" s="13">
        <v>2024189000</v>
      </c>
      <c r="N13" s="13">
        <v>0</v>
      </c>
      <c r="O13" s="10">
        <f t="shared" si="1"/>
        <v>2024189000</v>
      </c>
      <c r="P13" s="13">
        <v>1726315543.3399999</v>
      </c>
      <c r="Q13" s="13">
        <v>297873456.66000003</v>
      </c>
      <c r="R13" s="13">
        <v>1726315543.3399999</v>
      </c>
      <c r="S13" s="13">
        <v>1726315543.3399999</v>
      </c>
      <c r="T13" s="13">
        <v>1726315543.3399999</v>
      </c>
      <c r="U13" s="11">
        <f t="shared" si="2"/>
        <v>297873456.66000009</v>
      </c>
      <c r="V13" s="12">
        <f t="shared" si="5"/>
        <v>0.85284306126552412</v>
      </c>
      <c r="W13" s="12">
        <f t="shared" si="6"/>
        <v>0.85284306126552412</v>
      </c>
      <c r="X13" s="12">
        <f t="shared" si="7"/>
        <v>0.85284306126552412</v>
      </c>
      <c r="Y13" s="2"/>
    </row>
    <row r="14" spans="1:25" ht="35.1" customHeight="1" thickTop="1" thickBot="1">
      <c r="A14" s="15" t="s">
        <v>20</v>
      </c>
      <c r="B14" s="15" t="s">
        <v>26</v>
      </c>
      <c r="C14" s="15"/>
      <c r="D14" s="15"/>
      <c r="E14" s="15"/>
      <c r="F14" s="15"/>
      <c r="G14" s="15"/>
      <c r="H14" s="15"/>
      <c r="I14" s="16" t="s">
        <v>45</v>
      </c>
      <c r="J14" s="20">
        <f>+J15</f>
        <v>65100000</v>
      </c>
      <c r="K14" s="20">
        <f t="shared" ref="K14:T14" si="8">+K15</f>
        <v>10000000</v>
      </c>
      <c r="L14" s="20">
        <f t="shared" si="8"/>
        <v>0</v>
      </c>
      <c r="M14" s="20">
        <f t="shared" si="8"/>
        <v>75100000</v>
      </c>
      <c r="N14" s="20">
        <f t="shared" si="8"/>
        <v>0</v>
      </c>
      <c r="O14" s="17">
        <f t="shared" si="1"/>
        <v>75100000</v>
      </c>
      <c r="P14" s="20">
        <f t="shared" si="8"/>
        <v>41878918</v>
      </c>
      <c r="Q14" s="20">
        <f t="shared" si="8"/>
        <v>33221082</v>
      </c>
      <c r="R14" s="20">
        <f t="shared" si="8"/>
        <v>41878918</v>
      </c>
      <c r="S14" s="20">
        <f t="shared" si="8"/>
        <v>41878918</v>
      </c>
      <c r="T14" s="20">
        <f t="shared" si="8"/>
        <v>41878918</v>
      </c>
      <c r="U14" s="18">
        <f t="shared" si="2"/>
        <v>33221082</v>
      </c>
      <c r="V14" s="19">
        <f t="shared" si="5"/>
        <v>0.55764205059920102</v>
      </c>
      <c r="W14" s="19">
        <f t="shared" si="6"/>
        <v>0.55764205059920102</v>
      </c>
      <c r="X14" s="19">
        <f t="shared" si="7"/>
        <v>0.55764205059920102</v>
      </c>
      <c r="Y14" s="2"/>
    </row>
    <row r="15" spans="1:25" ht="51" customHeight="1" thickTop="1" thickBot="1">
      <c r="A15" s="9" t="s">
        <v>20</v>
      </c>
      <c r="B15" s="9" t="s">
        <v>26</v>
      </c>
      <c r="C15" s="9" t="s">
        <v>29</v>
      </c>
      <c r="D15" s="9" t="s">
        <v>24</v>
      </c>
      <c r="E15" s="9" t="s">
        <v>30</v>
      </c>
      <c r="F15" s="9" t="s">
        <v>22</v>
      </c>
      <c r="G15" s="9" t="s">
        <v>39</v>
      </c>
      <c r="H15" s="9" t="s">
        <v>34</v>
      </c>
      <c r="I15" s="14" t="s">
        <v>31</v>
      </c>
      <c r="J15" s="13">
        <v>65100000</v>
      </c>
      <c r="K15" s="13">
        <v>10000000</v>
      </c>
      <c r="L15" s="13">
        <v>0</v>
      </c>
      <c r="M15" s="13">
        <v>75100000</v>
      </c>
      <c r="N15" s="13">
        <v>0</v>
      </c>
      <c r="O15" s="10">
        <f t="shared" si="1"/>
        <v>75100000</v>
      </c>
      <c r="P15" s="13">
        <v>41878918</v>
      </c>
      <c r="Q15" s="13">
        <v>33221082</v>
      </c>
      <c r="R15" s="13">
        <v>41878918</v>
      </c>
      <c r="S15" s="13">
        <v>41878918</v>
      </c>
      <c r="T15" s="13">
        <v>41878918</v>
      </c>
      <c r="U15" s="11">
        <f t="shared" si="2"/>
        <v>33221082</v>
      </c>
      <c r="V15" s="12">
        <f t="shared" si="5"/>
        <v>0.55764205059920102</v>
      </c>
      <c r="W15" s="12">
        <f t="shared" si="6"/>
        <v>0.55764205059920102</v>
      </c>
      <c r="X15" s="12">
        <f t="shared" si="7"/>
        <v>0.55764205059920102</v>
      </c>
      <c r="Y15" s="2"/>
    </row>
    <row r="16" spans="1:25" ht="35.1" customHeight="1" thickTop="1" thickBot="1">
      <c r="A16" s="15" t="s">
        <v>20</v>
      </c>
      <c r="B16" s="15" t="s">
        <v>32</v>
      </c>
      <c r="C16" s="15"/>
      <c r="D16" s="15"/>
      <c r="E16" s="15"/>
      <c r="F16" s="15"/>
      <c r="G16" s="15"/>
      <c r="H16" s="15"/>
      <c r="I16" s="16" t="s">
        <v>46</v>
      </c>
      <c r="J16" s="20">
        <f>+J17</f>
        <v>4390000</v>
      </c>
      <c r="K16" s="20">
        <f t="shared" ref="K16:T16" si="9">+K17</f>
        <v>0</v>
      </c>
      <c r="L16" s="20">
        <f t="shared" si="9"/>
        <v>0</v>
      </c>
      <c r="M16" s="20">
        <f t="shared" si="9"/>
        <v>4390000</v>
      </c>
      <c r="N16" s="20">
        <f t="shared" si="9"/>
        <v>0</v>
      </c>
      <c r="O16" s="17">
        <f t="shared" si="1"/>
        <v>4390000</v>
      </c>
      <c r="P16" s="20">
        <f t="shared" si="9"/>
        <v>0</v>
      </c>
      <c r="Q16" s="20">
        <f t="shared" si="9"/>
        <v>4390000</v>
      </c>
      <c r="R16" s="20">
        <f t="shared" si="9"/>
        <v>0</v>
      </c>
      <c r="S16" s="20">
        <f t="shared" si="9"/>
        <v>0</v>
      </c>
      <c r="T16" s="20">
        <f t="shared" si="9"/>
        <v>0</v>
      </c>
      <c r="U16" s="18">
        <f t="shared" si="2"/>
        <v>4390000</v>
      </c>
      <c r="V16" s="19">
        <f t="shared" si="5"/>
        <v>0</v>
      </c>
      <c r="W16" s="19">
        <f t="shared" si="6"/>
        <v>0</v>
      </c>
      <c r="X16" s="19">
        <f t="shared" si="7"/>
        <v>0</v>
      </c>
      <c r="Y16" s="2"/>
    </row>
    <row r="17" spans="1:26" ht="35.1" customHeight="1" thickTop="1" thickBot="1">
      <c r="A17" s="9" t="s">
        <v>20</v>
      </c>
      <c r="B17" s="9" t="s">
        <v>32</v>
      </c>
      <c r="C17" s="9" t="s">
        <v>21</v>
      </c>
      <c r="D17" s="9"/>
      <c r="E17" s="9"/>
      <c r="F17" s="9" t="s">
        <v>22</v>
      </c>
      <c r="G17" s="9" t="s">
        <v>39</v>
      </c>
      <c r="H17" s="9" t="s">
        <v>34</v>
      </c>
      <c r="I17" s="14" t="s">
        <v>33</v>
      </c>
      <c r="J17" s="13">
        <v>4390000</v>
      </c>
      <c r="K17" s="13">
        <v>0</v>
      </c>
      <c r="L17" s="13">
        <v>0</v>
      </c>
      <c r="M17" s="13">
        <v>4390000</v>
      </c>
      <c r="N17" s="13">
        <v>0</v>
      </c>
      <c r="O17" s="10">
        <f t="shared" si="1"/>
        <v>4390000</v>
      </c>
      <c r="P17" s="13">
        <v>0</v>
      </c>
      <c r="Q17" s="13">
        <v>4390000</v>
      </c>
      <c r="R17" s="13">
        <v>0</v>
      </c>
      <c r="S17" s="13">
        <v>0</v>
      </c>
      <c r="T17" s="13">
        <v>0</v>
      </c>
      <c r="U17" s="11">
        <f t="shared" si="2"/>
        <v>4390000</v>
      </c>
      <c r="V17" s="12">
        <f t="shared" si="5"/>
        <v>0</v>
      </c>
      <c r="W17" s="12">
        <f t="shared" si="6"/>
        <v>0</v>
      </c>
      <c r="X17" s="12">
        <f t="shared" si="7"/>
        <v>0</v>
      </c>
    </row>
    <row r="18" spans="1:26" ht="35.1" customHeight="1" thickTop="1" thickBot="1">
      <c r="A18" s="15" t="s">
        <v>35</v>
      </c>
      <c r="B18" s="15"/>
      <c r="C18" s="15"/>
      <c r="D18" s="15"/>
      <c r="E18" s="15"/>
      <c r="F18" s="15"/>
      <c r="G18" s="15"/>
      <c r="H18" s="15"/>
      <c r="I18" s="16" t="s">
        <v>47</v>
      </c>
      <c r="J18" s="20">
        <f>+J19</f>
        <v>13355000000</v>
      </c>
      <c r="K18" s="20">
        <f t="shared" ref="K18:T18" si="10">+K19</f>
        <v>0</v>
      </c>
      <c r="L18" s="20">
        <f t="shared" si="10"/>
        <v>0</v>
      </c>
      <c r="M18" s="20">
        <f t="shared" si="10"/>
        <v>13355000000</v>
      </c>
      <c r="N18" s="20">
        <f t="shared" si="10"/>
        <v>0</v>
      </c>
      <c r="O18" s="17">
        <f t="shared" ref="O18:O20" si="11">+M18-N18</f>
        <v>13355000000</v>
      </c>
      <c r="P18" s="20">
        <f t="shared" si="10"/>
        <v>11787442271.66</v>
      </c>
      <c r="Q18" s="20">
        <f t="shared" si="10"/>
        <v>1567557728.3399999</v>
      </c>
      <c r="R18" s="20">
        <f t="shared" si="10"/>
        <v>11787442271.66</v>
      </c>
      <c r="S18" s="20">
        <f t="shared" si="10"/>
        <v>11732962030.82</v>
      </c>
      <c r="T18" s="20">
        <f t="shared" si="10"/>
        <v>11732962030.82</v>
      </c>
      <c r="U18" s="18">
        <f t="shared" si="2"/>
        <v>1567557728.3400002</v>
      </c>
      <c r="V18" s="19">
        <f t="shared" si="5"/>
        <v>0.88262390652639455</v>
      </c>
      <c r="W18" s="19">
        <f t="shared" si="6"/>
        <v>0.87854451747061024</v>
      </c>
      <c r="X18" s="19">
        <f t="shared" si="7"/>
        <v>0.87854451747061024</v>
      </c>
    </row>
    <row r="19" spans="1:26" ht="57.75" customHeight="1" thickTop="1" thickBot="1">
      <c r="A19" s="9" t="s">
        <v>35</v>
      </c>
      <c r="B19" s="9" t="s">
        <v>36</v>
      </c>
      <c r="C19" s="9" t="s">
        <v>37</v>
      </c>
      <c r="D19" s="9" t="s">
        <v>38</v>
      </c>
      <c r="E19" s="9"/>
      <c r="F19" s="9" t="s">
        <v>22</v>
      </c>
      <c r="G19" s="9" t="s">
        <v>39</v>
      </c>
      <c r="H19" s="9" t="s">
        <v>34</v>
      </c>
      <c r="I19" s="14" t="s">
        <v>41</v>
      </c>
      <c r="J19" s="13">
        <v>13355000000</v>
      </c>
      <c r="K19" s="13">
        <v>0</v>
      </c>
      <c r="L19" s="13">
        <v>0</v>
      </c>
      <c r="M19" s="13">
        <v>13355000000</v>
      </c>
      <c r="N19" s="13">
        <v>0</v>
      </c>
      <c r="O19" s="10">
        <f t="shared" si="11"/>
        <v>13355000000</v>
      </c>
      <c r="P19" s="13">
        <v>11787442271.66</v>
      </c>
      <c r="Q19" s="13">
        <v>1567557728.3399999</v>
      </c>
      <c r="R19" s="13">
        <v>11787442271.66</v>
      </c>
      <c r="S19" s="13">
        <v>11732962030.82</v>
      </c>
      <c r="T19" s="13">
        <v>11732962030.82</v>
      </c>
      <c r="U19" s="11">
        <f t="shared" si="2"/>
        <v>1567557728.3400002</v>
      </c>
      <c r="V19" s="12">
        <f t="shared" si="5"/>
        <v>0.88262390652639455</v>
      </c>
      <c r="W19" s="12">
        <f t="shared" si="6"/>
        <v>0.87854451747061024</v>
      </c>
      <c r="X19" s="12">
        <f t="shared" si="7"/>
        <v>0.87854451747061024</v>
      </c>
    </row>
    <row r="20" spans="1:26" ht="49.5" customHeight="1" thickTop="1" thickBot="1">
      <c r="A20" s="9"/>
      <c r="B20" s="9"/>
      <c r="C20" s="9"/>
      <c r="D20" s="9"/>
      <c r="E20" s="9"/>
      <c r="F20" s="9"/>
      <c r="G20" s="9"/>
      <c r="H20" s="9"/>
      <c r="I20" s="14" t="s">
        <v>48</v>
      </c>
      <c r="J20" s="13">
        <f>+J6+J18</f>
        <v>30732834000</v>
      </c>
      <c r="K20" s="13">
        <f t="shared" ref="K20:T20" si="12">+K6+K18</f>
        <v>1134000000</v>
      </c>
      <c r="L20" s="13">
        <f t="shared" si="12"/>
        <v>1134000000</v>
      </c>
      <c r="M20" s="13">
        <f t="shared" si="12"/>
        <v>30732834000</v>
      </c>
      <c r="N20" s="13">
        <f t="shared" si="12"/>
        <v>53338000</v>
      </c>
      <c r="O20" s="10">
        <f t="shared" si="11"/>
        <v>30679496000</v>
      </c>
      <c r="P20" s="13">
        <f t="shared" si="12"/>
        <v>28089836551</v>
      </c>
      <c r="Q20" s="13">
        <f t="shared" si="12"/>
        <v>2589659449</v>
      </c>
      <c r="R20" s="13">
        <f t="shared" si="12"/>
        <v>28089836551</v>
      </c>
      <c r="S20" s="13">
        <f t="shared" si="12"/>
        <v>28035356310.16</v>
      </c>
      <c r="T20" s="13">
        <f t="shared" si="12"/>
        <v>28035356310.16</v>
      </c>
      <c r="U20" s="11">
        <f t="shared" si="2"/>
        <v>2589659449</v>
      </c>
      <c r="V20" s="12">
        <f t="shared" si="5"/>
        <v>0.91558989596830409</v>
      </c>
      <c r="W20" s="12">
        <f t="shared" si="6"/>
        <v>0.9138141092721993</v>
      </c>
      <c r="X20" s="12">
        <f t="shared" si="7"/>
        <v>0.9138141092721993</v>
      </c>
    </row>
    <row r="21" spans="1:26" ht="23.25" customHeight="1" thickTop="1">
      <c r="A21" s="3" t="s">
        <v>52</v>
      </c>
      <c r="B21" s="3"/>
      <c r="C21" s="3"/>
      <c r="D21" s="3"/>
      <c r="E21" s="3"/>
      <c r="F21" s="3"/>
      <c r="G21" s="3"/>
      <c r="H21" s="3"/>
      <c r="I21" s="3"/>
      <c r="J21" s="3"/>
      <c r="K21" s="5"/>
      <c r="L21" s="5"/>
      <c r="M21" s="5"/>
      <c r="N21" s="5"/>
      <c r="O21" s="5"/>
      <c r="P21" s="5"/>
      <c r="Q21" s="5"/>
      <c r="R21" s="5"/>
      <c r="S21" s="23"/>
      <c r="T21" s="24"/>
      <c r="U21" s="21"/>
      <c r="V21" s="21"/>
      <c r="W21" s="5"/>
      <c r="X21" s="5"/>
      <c r="Y21" s="5"/>
      <c r="Z21" s="5"/>
    </row>
    <row r="22" spans="1:26">
      <c r="A22" s="3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5"/>
      <c r="L22" s="5"/>
      <c r="M22" s="5"/>
      <c r="N22" s="5"/>
      <c r="O22" s="5"/>
      <c r="P22" s="5"/>
      <c r="Q22" s="5"/>
      <c r="R22" s="5"/>
      <c r="S22" s="5"/>
      <c r="T22" s="22"/>
      <c r="U22" s="22"/>
      <c r="V22" s="22"/>
      <c r="W22" s="22"/>
      <c r="X22" s="5"/>
      <c r="Y22" s="5"/>
      <c r="Z22" s="5"/>
    </row>
    <row r="23" spans="1:26">
      <c r="A23" s="3" t="s">
        <v>54</v>
      </c>
      <c r="B23" s="3"/>
      <c r="C23" s="3"/>
      <c r="D23" s="3"/>
      <c r="E23" s="3"/>
      <c r="F23" s="3"/>
      <c r="G23" s="3"/>
      <c r="H23" s="3"/>
      <c r="I23" s="3"/>
      <c r="J23" s="3"/>
      <c r="K23" s="5"/>
      <c r="L23" s="5"/>
      <c r="M23" s="5"/>
      <c r="N23" s="5"/>
      <c r="O23" s="5"/>
      <c r="P23" s="5"/>
      <c r="Q23" s="5"/>
      <c r="R23" s="5"/>
      <c r="S23" s="5"/>
      <c r="T23" s="22"/>
      <c r="U23" s="22"/>
      <c r="V23" s="22"/>
      <c r="W23" s="22"/>
      <c r="X23" s="5"/>
      <c r="Y23" s="5"/>
      <c r="Z23" s="5"/>
    </row>
    <row r="24" spans="1:26">
      <c r="A24" s="3" t="s">
        <v>55</v>
      </c>
      <c r="B24" s="3"/>
      <c r="C24" s="3"/>
      <c r="D24" s="3"/>
      <c r="E24" s="3"/>
      <c r="F24" s="3"/>
      <c r="G24" s="3"/>
      <c r="H24" s="3"/>
      <c r="I24" s="3"/>
      <c r="J24" s="3"/>
      <c r="K24" s="5"/>
      <c r="L24" s="5"/>
      <c r="M24" s="5"/>
      <c r="N24" s="5"/>
      <c r="O24" s="5"/>
      <c r="P24" s="5"/>
      <c r="Q24" s="5"/>
      <c r="R24" s="5"/>
      <c r="S24" s="5"/>
      <c r="T24" s="22"/>
      <c r="U24" s="22"/>
      <c r="V24" s="22"/>
      <c r="W24" s="22"/>
      <c r="X24" s="5"/>
      <c r="Y24" s="5"/>
      <c r="Z24" s="5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6"/>
      <c r="V25" s="6"/>
      <c r="W25" s="6"/>
      <c r="X25" s="6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6"/>
      <c r="V26" s="6"/>
      <c r="W26" s="6"/>
      <c r="X26" s="6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7"/>
      <c r="V27" s="7"/>
      <c r="W27" s="7"/>
      <c r="X27" s="7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"/>
      <c r="V28" s="7"/>
      <c r="W28" s="7"/>
      <c r="X28" s="7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7"/>
      <c r="V29" s="7"/>
      <c r="W29" s="7"/>
      <c r="X29" s="7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7"/>
      <c r="V30" s="7"/>
      <c r="W30" s="7"/>
      <c r="X30" s="7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8"/>
      <c r="V31" s="8"/>
      <c r="W31" s="8"/>
      <c r="X31" s="8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8"/>
      <c r="V32" s="8"/>
      <c r="W32" s="8"/>
      <c r="X32" s="8"/>
    </row>
    <row r="33" spans="1:24" ht="27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8"/>
      <c r="V33" s="8"/>
      <c r="W33" s="8"/>
      <c r="X33" s="8"/>
    </row>
    <row r="53" ht="33.950000000000003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47.25" customHeight="1"/>
    <row r="74" ht="35.1" customHeight="1"/>
  </sheetData>
  <mergeCells count="4">
    <mergeCell ref="A1:X1"/>
    <mergeCell ref="A2:X2"/>
    <mergeCell ref="A3:X3"/>
    <mergeCell ref="U4:X4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 </vt:lpstr>
      <vt:lpstr>'DIRECCION DE COMERCIO EXTERIOR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2024-01-29T20:56:45Z</cp:lastPrinted>
  <dcterms:created xsi:type="dcterms:W3CDTF">2024-01-22T13:11:19Z</dcterms:created>
  <dcterms:modified xsi:type="dcterms:W3CDTF">2024-01-29T23:01:55Z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