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GOSTO 31 DE 2023 PRESPTO\PDF\"/>
    </mc:Choice>
  </mc:AlternateContent>
  <bookViews>
    <workbookView xWindow="240" yWindow="120" windowWidth="18060" windowHeight="7050"/>
  </bookViews>
  <sheets>
    <sheet name="GASTOS DE INVERSION " sheetId="1" r:id="rId1"/>
  </sheets>
  <definedNames>
    <definedName name="_xlnm.Print_Titles" localSheetId="0">'GASTOS DE INVERSION '!$7:$7</definedName>
  </definedNames>
  <calcPr calcId="152511"/>
</workbook>
</file>

<file path=xl/calcChain.xml><?xml version="1.0" encoding="utf-8"?>
<calcChain xmlns="http://schemas.openxmlformats.org/spreadsheetml/2006/main">
  <c r="V29" i="1" l="1"/>
  <c r="U29" i="1"/>
  <c r="T29" i="1"/>
  <c r="S29" i="1"/>
  <c r="V28" i="1"/>
  <c r="U28" i="1"/>
  <c r="T28" i="1"/>
  <c r="S28" i="1"/>
  <c r="V27" i="1"/>
  <c r="U27" i="1"/>
  <c r="T27" i="1"/>
  <c r="S27" i="1"/>
  <c r="V25" i="1"/>
  <c r="U25" i="1"/>
  <c r="T25" i="1"/>
  <c r="S25" i="1"/>
  <c r="V24" i="1"/>
  <c r="U24" i="1"/>
  <c r="T24" i="1"/>
  <c r="S24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0" i="1"/>
  <c r="U10" i="1"/>
  <c r="T10" i="1"/>
  <c r="S10" i="1"/>
  <c r="V9" i="1"/>
  <c r="U9" i="1"/>
  <c r="T9" i="1"/>
  <c r="S9" i="1"/>
  <c r="R30" i="1"/>
  <c r="V30" i="1" s="1"/>
  <c r="Q30" i="1"/>
  <c r="P30" i="1"/>
  <c r="O30" i="1"/>
  <c r="N30" i="1"/>
  <c r="M30" i="1"/>
  <c r="L30" i="1"/>
  <c r="K30" i="1"/>
  <c r="J30" i="1"/>
  <c r="R26" i="1"/>
  <c r="Q26" i="1"/>
  <c r="P26" i="1"/>
  <c r="O26" i="1"/>
  <c r="N26" i="1"/>
  <c r="M26" i="1"/>
  <c r="L26" i="1"/>
  <c r="K26" i="1"/>
  <c r="J26" i="1"/>
  <c r="R23" i="1"/>
  <c r="Q23" i="1"/>
  <c r="P23" i="1"/>
  <c r="O23" i="1"/>
  <c r="N23" i="1"/>
  <c r="M23" i="1"/>
  <c r="S23" i="1" s="1"/>
  <c r="L23" i="1"/>
  <c r="K23" i="1"/>
  <c r="J23" i="1"/>
  <c r="R11" i="1"/>
  <c r="Q11" i="1"/>
  <c r="P11" i="1"/>
  <c r="O11" i="1"/>
  <c r="N11" i="1"/>
  <c r="M11" i="1"/>
  <c r="L11" i="1"/>
  <c r="K11" i="1"/>
  <c r="J11" i="1"/>
  <c r="V23" i="1" l="1"/>
  <c r="T26" i="1"/>
  <c r="T23" i="1"/>
  <c r="P31" i="1"/>
  <c r="S30" i="1"/>
  <c r="Q31" i="1"/>
  <c r="J31" i="1"/>
  <c r="U26" i="1"/>
  <c r="K31" i="1"/>
  <c r="N31" i="1"/>
  <c r="R31" i="1"/>
  <c r="V26" i="1"/>
  <c r="T30" i="1"/>
  <c r="O31" i="1"/>
  <c r="L31" i="1"/>
  <c r="U23" i="1"/>
  <c r="U30" i="1"/>
  <c r="S26" i="1"/>
  <c r="M31" i="1"/>
  <c r="U31" i="1" s="1"/>
  <c r="U11" i="1"/>
  <c r="S11" i="1"/>
  <c r="T11" i="1"/>
  <c r="V11" i="1"/>
  <c r="V8" i="1"/>
  <c r="U8" i="1"/>
  <c r="T8" i="1"/>
  <c r="S8" i="1"/>
  <c r="S31" i="1" l="1"/>
  <c r="V31" i="1"/>
  <c r="T31" i="1"/>
</calcChain>
</file>

<file path=xl/sharedStrings.xml><?xml version="1.0" encoding="utf-8"?>
<sst xmlns="http://schemas.openxmlformats.org/spreadsheetml/2006/main" count="208" uniqueCount="80">
  <si>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</si>
  <si>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</si>
  <si>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</si>
  <si>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</si>
  <si>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</si>
  <si>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</si>
  <si>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</si>
  <si>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</si>
  <si>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</si>
  <si>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</si>
  <si>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</si>
  <si>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</si>
  <si>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</si>
  <si>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</si>
  <si>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</si>
  <si>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</si>
  <si>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</si>
  <si>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</si>
  <si>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</si>
  <si>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</si>
  <si>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</si>
  <si>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</si>
  <si>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</si>
  <si>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</si>
  <si>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</si>
  <si>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</si>
  <si>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</si>
  <si>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</si>
  <si>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</si>
  <si>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</si>
  <si>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</si>
  <si>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</si>
  <si>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</si>
  <si>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</si>
  <si>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</si>
  <si>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</si>
  <si>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</si>
  <si>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</si>
  <si>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</si>
  <si>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</si>
  <si>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</si>
  <si>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</si>
  <si>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</si>
  <si>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</si>
  <si>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</si>
  <si>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</si>
  <si>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</si>
  <si>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</si>
  <si>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</si>
  <si>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</si>
  <si>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</si>
  <si>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</si>
  <si>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</si>
  <si>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</si>
  <si>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</si>
  <si>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</si>
  <si>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</si>
  <si>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</si>
  <si>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</si>
  <si>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</si>
  <si>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</si>
  <si>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</si>
  <si>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>APROPIACION SIN COMPROMETER</t>
  </si>
  <si>
    <t>COMP/ APR</t>
  </si>
  <si>
    <t>OBLIG/ APR</t>
  </si>
  <si>
    <t>PAGO/ APR</t>
  </si>
  <si>
    <t>MINISTERIO DE COMERCIO INDUSTRIA Y TURISMO</t>
  </si>
  <si>
    <t>EJECUCION PRESUPUESTAL ACUMULADA CON CORTE AL 31 DE AGOSTO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</si>
  <si>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</si>
  <si>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</si>
  <si>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</si>
  <si>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VICEMINISTERIO DE COMERCIO EXTERIOR</t>
  </si>
  <si>
    <t>VICEMINISTERIO DE DESARROLLO EMPRESARIAL</t>
  </si>
  <si>
    <t>SECRETARIA GENERAL</t>
  </si>
  <si>
    <t>VICEMINISTERIO DE TURISMO</t>
  </si>
  <si>
    <t xml:space="preserve">TOTAL GASTOS DE INVERSION </t>
  </si>
  <si>
    <r>
      <rPr>
        <b/>
        <sz val="8"/>
        <rFont val="Arial"/>
        <family val="2"/>
      </rPr>
      <t>Nota 3: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</si>
  <si>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</si>
  <si>
    <t xml:space="preserve">GASTOS DE INVERSION  </t>
  </si>
  <si>
    <t xml:space="preserve">FECHA DE GENERACION: SEPTIEMBRE 01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</si>
</sst>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0" fontId="1" fillId="0" borderId="0" xfId="0" applyNumberFormat="1" applyFont="1" applyFill="1" applyBorder="1"/>
    <xf numFmtId="10" fontId="3" fillId="0" borderId="0" xfId="0" applyNumberFormat="1" applyFont="1" applyFill="1" applyBorder="1"/>
    <xf numFmtId="10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 readingOrder="1"/>
    </xf>
    <xf numFmtId="7" fontId="7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10" fontId="7" fillId="0" borderId="1" xfId="0" applyNumberFormat="1" applyFont="1" applyFill="1" applyBorder="1" applyAlignment="1">
      <alignment horizontal="righ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7" fontId="8" fillId="2" borderId="1" xfId="0" applyNumberFormat="1" applyFont="1" applyFill="1" applyBorder="1" applyAlignment="1">
      <alignment horizontal="right" vertical="center" wrapText="1" readingOrder="1"/>
    </xf>
    <xf numFmtId="10" fontId="8" fillId="2" borderId="1" xfId="0" applyNumberFormat="1" applyFont="1" applyFill="1" applyBorder="1" applyAlignment="1">
      <alignment horizontal="right" vertical="center" wrapText="1" readingOrder="1"/>
    </xf>
    <xf numFmtId="7" fontId="8" fillId="0" borderId="1" xfId="0" applyNumberFormat="1" applyFont="1" applyFill="1" applyBorder="1" applyAlignment="1">
      <alignment horizontal="right" vertical="center" wrapText="1" readingOrder="1"/>
    </xf>
    <xf numFmtId="10" fontId="8" fillId="0" borderId="1" xfId="0" applyNumberFormat="1" applyFont="1" applyFill="1" applyBorder="1" applyAlignment="1">
      <alignment horizontal="righ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266701</xdr:colOff>
      <xdr:row>2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1450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409575</xdr:colOff>
      <xdr:row>0</xdr:row>
      <xdr:rowOff>76200</xdr:rowOff>
    </xdr:from>
    <xdr:to>
      <xdr:col>21</xdr:col>
      <xdr:colOff>390525</xdr:colOff>
      <xdr:row>3</xdr:row>
      <xdr:rowOff>57150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4350" y="76200"/>
          <a:ext cx="2533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0"/>
  <sheetViews>
    <sheetView showGridLines="0" tabSelected="1" workbookViewId="0">
      <selection activeCell="Q5" sqref="Q5"/>
    </sheetView>
  </sheetViews>
  <sheetFormatPr baseColWidth="10" defaultRowHeight="15" x14ac:dyDescent="0.25"/>
  <cols>
    <col min="1" max="5" width="5.42578125" customWidth="1"/>
    <col min="6" max="6" width="7.42578125" customWidth="1"/>
    <col min="7" max="7" width="4.5703125" customWidth="1"/>
    <col min="8" max="8" width="5.5703125" customWidth="1"/>
    <col min="9" max="9" width="27.5703125" customWidth="1"/>
    <col min="10" max="10" width="18.85546875" customWidth="1"/>
    <col min="11" max="11" width="15.7109375" customWidth="1"/>
    <col min="12" max="12" width="16.28515625" customWidth="1"/>
    <col min="13" max="13" width="16.5703125" customWidth="1"/>
    <col min="14" max="14" width="17.140625" customWidth="1"/>
    <col min="15" max="15" width="15.7109375" customWidth="1"/>
    <col min="16" max="16" width="16.7109375" customWidth="1"/>
    <col min="17" max="17" width="15.7109375" customWidth="1"/>
    <col min="18" max="18" width="15.85546875" customWidth="1"/>
    <col min="19" max="19" width="16.5703125" customWidth="1"/>
    <col min="20" max="20" width="7.140625" customWidth="1"/>
    <col min="21" max="21" width="7.42578125" customWidth="1"/>
    <col min="22" max="22" width="6.42578125" customWidth="1"/>
  </cols>
  <sheetData>
    <row r="2" spans="1:27" x14ac:dyDescent="0.25">
      <c r="A2" s="29" t="s">
        <v>66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7" x14ac:dyDescent="0.25">
      <c r="A3" s="29" t="s">
        <v>67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7" x14ac:dyDescent="0.25">
      <c r="A4" s="29" t="s">
        <v>78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7" ht="15.75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7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32" t="s">
        <v>79</v>
      </c>
      <c r="R6" s="33"/>
      <c r="S6" s="33"/>
      <c r="T6" s="33"/>
      <c r="U6" s="33"/>
      <c r="V6" s="33"/>
    </row>
    <row r="7" spans="1:27" ht="41.25" customHeight="1" thickTop="1" thickBot="1" x14ac:dyDescent="0.3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  <c r="O7" s="12" t="s">
        <v>15</v>
      </c>
      <c r="P7" s="12" t="s">
        <v>16</v>
      </c>
      <c r="Q7" s="12" t="s">
        <v>17</v>
      </c>
      <c r="R7" s="12" t="s">
        <v>18</v>
      </c>
      <c r="S7" s="13" t="s">
        <v>62</v>
      </c>
      <c r="T7" s="13" t="s">
        <v>63</v>
      </c>
      <c r="U7" s="13" t="s">
        <v>64</v>
      </c>
      <c r="V7" s="13" t="s">
        <v>65</v>
      </c>
      <c r="Z7" s="2"/>
      <c r="AA7" s="2"/>
    </row>
    <row r="8" spans="1:27" ht="82.5" customHeight="1" thickTop="1" thickBot="1" x14ac:dyDescent="0.3">
      <c r="A8" s="14" t="s">
        <v>24</v>
      </c>
      <c r="B8" s="14" t="s">
        <v>25</v>
      </c>
      <c r="C8" s="14" t="s">
        <v>26</v>
      </c>
      <c r="D8" s="14" t="s">
        <v>27</v>
      </c>
      <c r="E8" s="14"/>
      <c r="F8" s="14" t="s">
        <v>19</v>
      </c>
      <c r="G8" s="14" t="s">
        <v>20</v>
      </c>
      <c r="H8" s="14" t="s">
        <v>21</v>
      </c>
      <c r="I8" s="15" t="s">
        <v>28</v>
      </c>
      <c r="J8" s="16">
        <v>3775000000</v>
      </c>
      <c r="K8" s="16">
        <v>0</v>
      </c>
      <c r="L8" s="16">
        <v>0</v>
      </c>
      <c r="M8" s="16">
        <v>3775000000</v>
      </c>
      <c r="N8" s="16">
        <v>3081047505.6999998</v>
      </c>
      <c r="O8" s="16">
        <v>693952494.29999995</v>
      </c>
      <c r="P8" s="16">
        <v>2430452191.0799999</v>
      </c>
      <c r="Q8" s="16">
        <v>1709011706.8900001</v>
      </c>
      <c r="R8" s="16">
        <v>1631568749.8900001</v>
      </c>
      <c r="S8" s="17">
        <f t="shared" ref="S8:S31" si="0">+M8-P8</f>
        <v>1344547808.9200001</v>
      </c>
      <c r="T8" s="18">
        <f t="shared" ref="T8:T31" si="1">+P8/M8</f>
        <v>0.64382839498807942</v>
      </c>
      <c r="U8" s="18">
        <f t="shared" ref="U8:U31" si="2">+Q8/M8</f>
        <v>0.4527183329509934</v>
      </c>
      <c r="V8" s="18">
        <f t="shared" ref="V8:V31" si="3">+R8/M8</f>
        <v>0.43220364235496689</v>
      </c>
      <c r="W8" s="4"/>
      <c r="X8" s="2"/>
      <c r="Y8" s="2"/>
      <c r="Z8" s="2"/>
      <c r="AA8" s="2"/>
    </row>
    <row r="9" spans="1:27" ht="87.75" customHeight="1" thickTop="1" thickBot="1" x14ac:dyDescent="0.3">
      <c r="A9" s="14" t="s">
        <v>24</v>
      </c>
      <c r="B9" s="14" t="s">
        <v>25</v>
      </c>
      <c r="C9" s="14" t="s">
        <v>26</v>
      </c>
      <c r="D9" s="14" t="s">
        <v>27</v>
      </c>
      <c r="E9" s="14"/>
      <c r="F9" s="14" t="s">
        <v>19</v>
      </c>
      <c r="G9" s="14" t="s">
        <v>29</v>
      </c>
      <c r="H9" s="14" t="s">
        <v>21</v>
      </c>
      <c r="I9" s="15" t="s">
        <v>28</v>
      </c>
      <c r="J9" s="16">
        <v>19001800000</v>
      </c>
      <c r="K9" s="16">
        <v>0</v>
      </c>
      <c r="L9" s="16">
        <v>0</v>
      </c>
      <c r="M9" s="16">
        <v>19001800000</v>
      </c>
      <c r="N9" s="16">
        <v>19001800000</v>
      </c>
      <c r="O9" s="16">
        <v>0</v>
      </c>
      <c r="P9" s="16">
        <v>19001800000</v>
      </c>
      <c r="Q9" s="16">
        <v>0</v>
      </c>
      <c r="R9" s="16">
        <v>0</v>
      </c>
      <c r="S9" s="17">
        <f t="shared" si="0"/>
        <v>0</v>
      </c>
      <c r="T9" s="18">
        <f t="shared" si="1"/>
        <v>1</v>
      </c>
      <c r="U9" s="18">
        <f t="shared" si="2"/>
        <v>0</v>
      </c>
      <c r="V9" s="18">
        <f t="shared" si="3"/>
        <v>0</v>
      </c>
      <c r="W9" s="4"/>
      <c r="X9" s="2"/>
      <c r="Y9" s="2"/>
      <c r="Z9" s="2"/>
      <c r="AA9" s="2"/>
    </row>
    <row r="10" spans="1:27" ht="57.75" customHeight="1" thickTop="1" thickBot="1" x14ac:dyDescent="0.3">
      <c r="A10" s="14" t="s">
        <v>24</v>
      </c>
      <c r="B10" s="14" t="s">
        <v>25</v>
      </c>
      <c r="C10" s="14" t="s">
        <v>26</v>
      </c>
      <c r="D10" s="14" t="s">
        <v>27</v>
      </c>
      <c r="E10" s="14"/>
      <c r="F10" s="14" t="s">
        <v>19</v>
      </c>
      <c r="G10" s="14" t="s">
        <v>31</v>
      </c>
      <c r="H10" s="14" t="s">
        <v>23</v>
      </c>
      <c r="I10" s="15" t="s">
        <v>61</v>
      </c>
      <c r="J10" s="16">
        <v>13355000000</v>
      </c>
      <c r="K10" s="16">
        <v>0</v>
      </c>
      <c r="L10" s="16">
        <v>0</v>
      </c>
      <c r="M10" s="16">
        <v>13355000000</v>
      </c>
      <c r="N10" s="16">
        <v>12597560727.299999</v>
      </c>
      <c r="O10" s="16">
        <v>757439272.70000005</v>
      </c>
      <c r="P10" s="16">
        <v>9199470923.1399994</v>
      </c>
      <c r="Q10" s="16">
        <v>4938125324.3999996</v>
      </c>
      <c r="R10" s="16">
        <v>4902130894.3999996</v>
      </c>
      <c r="S10" s="17">
        <f t="shared" si="0"/>
        <v>4155529076.8600006</v>
      </c>
      <c r="T10" s="18">
        <f t="shared" si="1"/>
        <v>0.68884095268738299</v>
      </c>
      <c r="U10" s="18">
        <f t="shared" si="2"/>
        <v>0.36975854169973787</v>
      </c>
      <c r="V10" s="18">
        <f t="shared" si="3"/>
        <v>0.3670633391538749</v>
      </c>
      <c r="W10" s="4"/>
      <c r="X10" s="2"/>
      <c r="Y10" s="2"/>
      <c r="Z10" s="2"/>
      <c r="AA10" s="2"/>
    </row>
    <row r="11" spans="1:27" ht="33" customHeight="1" thickTop="1" thickBot="1" x14ac:dyDescent="0.3">
      <c r="A11" s="19" t="s">
        <v>24</v>
      </c>
      <c r="B11" s="19"/>
      <c r="C11" s="19"/>
      <c r="D11" s="19"/>
      <c r="E11" s="19"/>
      <c r="F11" s="19"/>
      <c r="G11" s="19"/>
      <c r="H11" s="19"/>
      <c r="I11" s="20" t="s">
        <v>71</v>
      </c>
      <c r="J11" s="21">
        <f>SUM(J8:J10)</f>
        <v>36131800000</v>
      </c>
      <c r="K11" s="21">
        <f t="shared" ref="K11:R11" si="4">SUM(K8:K10)</f>
        <v>0</v>
      </c>
      <c r="L11" s="21">
        <f t="shared" si="4"/>
        <v>0</v>
      </c>
      <c r="M11" s="21">
        <f t="shared" si="4"/>
        <v>36131800000</v>
      </c>
      <c r="N11" s="21">
        <f t="shared" si="4"/>
        <v>34680408233</v>
      </c>
      <c r="O11" s="21">
        <f t="shared" si="4"/>
        <v>1451391767</v>
      </c>
      <c r="P11" s="21">
        <f t="shared" si="4"/>
        <v>30631723114.220001</v>
      </c>
      <c r="Q11" s="21">
        <f t="shared" si="4"/>
        <v>6647137031.29</v>
      </c>
      <c r="R11" s="21">
        <f t="shared" si="4"/>
        <v>6533699644.29</v>
      </c>
      <c r="S11" s="22">
        <f t="shared" si="0"/>
        <v>5500076885.7799988</v>
      </c>
      <c r="T11" s="23">
        <f t="shared" si="1"/>
        <v>0.84777739039350386</v>
      </c>
      <c r="U11" s="23">
        <f t="shared" si="2"/>
        <v>0.18396916376405273</v>
      </c>
      <c r="V11" s="23">
        <f t="shared" si="3"/>
        <v>0.18082961945682197</v>
      </c>
      <c r="W11" s="4"/>
      <c r="X11" s="2"/>
      <c r="Y11" s="2"/>
      <c r="Z11" s="2"/>
      <c r="AA11" s="2"/>
    </row>
    <row r="12" spans="1:27" ht="57.75" thickTop="1" thickBot="1" x14ac:dyDescent="0.3">
      <c r="A12" s="14" t="s">
        <v>24</v>
      </c>
      <c r="B12" s="14" t="s">
        <v>30</v>
      </c>
      <c r="C12" s="14" t="s">
        <v>26</v>
      </c>
      <c r="D12" s="14" t="s">
        <v>33</v>
      </c>
      <c r="E12" s="14"/>
      <c r="F12" s="14" t="s">
        <v>19</v>
      </c>
      <c r="G12" s="14" t="s">
        <v>20</v>
      </c>
      <c r="H12" s="14" t="s">
        <v>21</v>
      </c>
      <c r="I12" s="15" t="s">
        <v>34</v>
      </c>
      <c r="J12" s="16">
        <v>10422750116</v>
      </c>
      <c r="K12" s="16">
        <v>16800000000</v>
      </c>
      <c r="L12" s="16">
        <v>0</v>
      </c>
      <c r="M12" s="16">
        <v>27222750116</v>
      </c>
      <c r="N12" s="16">
        <v>26705103992.959999</v>
      </c>
      <c r="O12" s="16">
        <v>517646123.04000002</v>
      </c>
      <c r="P12" s="16">
        <v>9137191397.9599991</v>
      </c>
      <c r="Q12" s="16">
        <v>5752692270.96</v>
      </c>
      <c r="R12" s="16">
        <v>5705827867.96</v>
      </c>
      <c r="S12" s="17">
        <f t="shared" si="0"/>
        <v>18085558718.040001</v>
      </c>
      <c r="T12" s="18">
        <f t="shared" si="1"/>
        <v>0.33564542006318726</v>
      </c>
      <c r="U12" s="18">
        <f t="shared" si="2"/>
        <v>0.21131929163831584</v>
      </c>
      <c r="V12" s="18">
        <f t="shared" si="3"/>
        <v>0.20959777552402523</v>
      </c>
      <c r="W12" s="4"/>
      <c r="X12" s="2"/>
      <c r="Y12" s="2"/>
      <c r="Z12" s="2"/>
      <c r="AA12" s="2"/>
    </row>
    <row r="13" spans="1:27" ht="69" thickTop="1" thickBot="1" x14ac:dyDescent="0.3">
      <c r="A13" s="14" t="s">
        <v>24</v>
      </c>
      <c r="B13" s="14" t="s">
        <v>30</v>
      </c>
      <c r="C13" s="14" t="s">
        <v>26</v>
      </c>
      <c r="D13" s="14" t="s">
        <v>35</v>
      </c>
      <c r="E13" s="14"/>
      <c r="F13" s="14" t="s">
        <v>19</v>
      </c>
      <c r="G13" s="14" t="s">
        <v>20</v>
      </c>
      <c r="H13" s="14" t="s">
        <v>21</v>
      </c>
      <c r="I13" s="15" t="s">
        <v>36</v>
      </c>
      <c r="J13" s="16">
        <v>20775856863</v>
      </c>
      <c r="K13" s="16">
        <v>15000000000</v>
      </c>
      <c r="L13" s="16">
        <v>0</v>
      </c>
      <c r="M13" s="16">
        <v>35775856863</v>
      </c>
      <c r="N13" s="16">
        <v>20775856863</v>
      </c>
      <c r="O13" s="16">
        <v>15000000000</v>
      </c>
      <c r="P13" s="16">
        <v>20775856863</v>
      </c>
      <c r="Q13" s="16">
        <v>0</v>
      </c>
      <c r="R13" s="16">
        <v>0</v>
      </c>
      <c r="S13" s="17">
        <f t="shared" si="0"/>
        <v>15000000000</v>
      </c>
      <c r="T13" s="18">
        <f t="shared" si="1"/>
        <v>0.58072283055466789</v>
      </c>
      <c r="U13" s="18">
        <f t="shared" si="2"/>
        <v>0</v>
      </c>
      <c r="V13" s="18">
        <f t="shared" si="3"/>
        <v>0</v>
      </c>
      <c r="W13" s="4"/>
      <c r="X13" s="2"/>
      <c r="Y13" s="2"/>
      <c r="Z13" s="2"/>
      <c r="AA13" s="2"/>
    </row>
    <row r="14" spans="1:27" ht="46.5" thickTop="1" thickBot="1" x14ac:dyDescent="0.3">
      <c r="A14" s="14" t="s">
        <v>24</v>
      </c>
      <c r="B14" s="14" t="s">
        <v>30</v>
      </c>
      <c r="C14" s="14" t="s">
        <v>26</v>
      </c>
      <c r="D14" s="14" t="s">
        <v>37</v>
      </c>
      <c r="E14" s="14"/>
      <c r="F14" s="14" t="s">
        <v>19</v>
      </c>
      <c r="G14" s="14" t="s">
        <v>20</v>
      </c>
      <c r="H14" s="14" t="s">
        <v>21</v>
      </c>
      <c r="I14" s="15" t="s">
        <v>38</v>
      </c>
      <c r="J14" s="16">
        <v>6092612574</v>
      </c>
      <c r="K14" s="16">
        <v>4450000000</v>
      </c>
      <c r="L14" s="16">
        <v>0</v>
      </c>
      <c r="M14" s="16">
        <v>10542612574</v>
      </c>
      <c r="N14" s="16">
        <v>5871201401.6599998</v>
      </c>
      <c r="O14" s="16">
        <v>4671411172.3400002</v>
      </c>
      <c r="P14" s="16">
        <v>5385962757.1599998</v>
      </c>
      <c r="Q14" s="16">
        <v>1322734647.1600001</v>
      </c>
      <c r="R14" s="16">
        <v>1286227647.1600001</v>
      </c>
      <c r="S14" s="17">
        <f t="shared" si="0"/>
        <v>5156649816.8400002</v>
      </c>
      <c r="T14" s="18">
        <f t="shared" si="1"/>
        <v>0.51087552723342633</v>
      </c>
      <c r="U14" s="18">
        <f t="shared" si="2"/>
        <v>0.12546554640754837</v>
      </c>
      <c r="V14" s="18">
        <f t="shared" si="3"/>
        <v>0.12200274250161401</v>
      </c>
      <c r="W14" s="4"/>
      <c r="X14" s="2"/>
      <c r="Y14" s="2"/>
      <c r="Z14" s="2"/>
      <c r="AA14" s="2"/>
    </row>
    <row r="15" spans="1:27" ht="57.75" thickTop="1" thickBot="1" x14ac:dyDescent="0.3">
      <c r="A15" s="14" t="s">
        <v>24</v>
      </c>
      <c r="B15" s="14" t="s">
        <v>30</v>
      </c>
      <c r="C15" s="14" t="s">
        <v>26</v>
      </c>
      <c r="D15" s="14" t="s">
        <v>39</v>
      </c>
      <c r="E15" s="14"/>
      <c r="F15" s="14" t="s">
        <v>19</v>
      </c>
      <c r="G15" s="14" t="s">
        <v>20</v>
      </c>
      <c r="H15" s="14" t="s">
        <v>21</v>
      </c>
      <c r="I15" s="15" t="s">
        <v>40</v>
      </c>
      <c r="J15" s="16">
        <v>19000000000</v>
      </c>
      <c r="K15" s="16">
        <v>0</v>
      </c>
      <c r="L15" s="16">
        <v>0</v>
      </c>
      <c r="M15" s="16">
        <v>19000000000</v>
      </c>
      <c r="N15" s="16">
        <v>18873611728.75</v>
      </c>
      <c r="O15" s="16">
        <v>126388271.25</v>
      </c>
      <c r="P15" s="16">
        <v>18697060094.75</v>
      </c>
      <c r="Q15" s="16">
        <v>484797108.75</v>
      </c>
      <c r="R15" s="16">
        <v>453022108.75</v>
      </c>
      <c r="S15" s="17">
        <f t="shared" si="0"/>
        <v>302939905.25</v>
      </c>
      <c r="T15" s="18">
        <f t="shared" si="1"/>
        <v>0.98405579446052627</v>
      </c>
      <c r="U15" s="18">
        <f t="shared" si="2"/>
        <v>2.551563730263158E-2</v>
      </c>
      <c r="V15" s="18">
        <f t="shared" si="3"/>
        <v>2.3843268881578946E-2</v>
      </c>
      <c r="W15" s="4"/>
      <c r="X15" s="2"/>
      <c r="Y15" s="2"/>
      <c r="Z15" s="2"/>
      <c r="AA15" s="2"/>
    </row>
    <row r="16" spans="1:27" ht="46.5" thickTop="1" thickBot="1" x14ac:dyDescent="0.3">
      <c r="A16" s="14" t="s">
        <v>24</v>
      </c>
      <c r="B16" s="14" t="s">
        <v>30</v>
      </c>
      <c r="C16" s="14" t="s">
        <v>26</v>
      </c>
      <c r="D16" s="14" t="s">
        <v>43</v>
      </c>
      <c r="E16" s="14"/>
      <c r="F16" s="14" t="s">
        <v>19</v>
      </c>
      <c r="G16" s="14" t="s">
        <v>20</v>
      </c>
      <c r="H16" s="14" t="s">
        <v>21</v>
      </c>
      <c r="I16" s="15" t="s">
        <v>44</v>
      </c>
      <c r="J16" s="16">
        <v>1000000000</v>
      </c>
      <c r="K16" s="16">
        <v>96000000000</v>
      </c>
      <c r="L16" s="16">
        <v>0</v>
      </c>
      <c r="M16" s="16">
        <v>97000000000</v>
      </c>
      <c r="N16" s="16">
        <v>846953940</v>
      </c>
      <c r="O16" s="16">
        <v>96153046060</v>
      </c>
      <c r="P16" s="16">
        <v>846953940</v>
      </c>
      <c r="Q16" s="16">
        <v>846953940</v>
      </c>
      <c r="R16" s="16">
        <v>846953940</v>
      </c>
      <c r="S16" s="17">
        <f t="shared" si="0"/>
        <v>96153046060</v>
      </c>
      <c r="T16" s="18">
        <f t="shared" si="1"/>
        <v>8.7314839175257741E-3</v>
      </c>
      <c r="U16" s="18">
        <f t="shared" si="2"/>
        <v>8.7314839175257741E-3</v>
      </c>
      <c r="V16" s="18">
        <f t="shared" si="3"/>
        <v>8.7314839175257741E-3</v>
      </c>
      <c r="W16" s="4"/>
      <c r="X16" s="2"/>
      <c r="Y16" s="2"/>
      <c r="Z16" s="2"/>
      <c r="AA16" s="2"/>
    </row>
    <row r="17" spans="1:27" ht="91.5" thickTop="1" thickBot="1" x14ac:dyDescent="0.3">
      <c r="A17" s="14" t="s">
        <v>24</v>
      </c>
      <c r="B17" s="14" t="s">
        <v>30</v>
      </c>
      <c r="C17" s="14" t="s">
        <v>26</v>
      </c>
      <c r="D17" s="14" t="s">
        <v>45</v>
      </c>
      <c r="E17" s="14"/>
      <c r="F17" s="14" t="s">
        <v>19</v>
      </c>
      <c r="G17" s="14" t="s">
        <v>20</v>
      </c>
      <c r="H17" s="14" t="s">
        <v>21</v>
      </c>
      <c r="I17" s="15" t="s">
        <v>46</v>
      </c>
      <c r="J17" s="16">
        <v>4000000000</v>
      </c>
      <c r="K17" s="16">
        <v>0</v>
      </c>
      <c r="L17" s="16">
        <v>0</v>
      </c>
      <c r="M17" s="16">
        <v>4000000000</v>
      </c>
      <c r="N17" s="16">
        <v>3402246441.75</v>
      </c>
      <c r="O17" s="16">
        <v>597753558.25</v>
      </c>
      <c r="P17" s="16">
        <v>3246247641.75</v>
      </c>
      <c r="Q17" s="16">
        <v>361370240.69999999</v>
      </c>
      <c r="R17" s="16">
        <v>352419240.69999999</v>
      </c>
      <c r="S17" s="17">
        <f t="shared" si="0"/>
        <v>753752358.25</v>
      </c>
      <c r="T17" s="18">
        <f t="shared" si="1"/>
        <v>0.81156191043750003</v>
      </c>
      <c r="U17" s="18">
        <f t="shared" si="2"/>
        <v>9.0342560175000003E-2</v>
      </c>
      <c r="V17" s="18">
        <f t="shared" si="3"/>
        <v>8.8104810174999992E-2</v>
      </c>
      <c r="W17" s="4"/>
      <c r="X17" s="2"/>
      <c r="Y17" s="2"/>
      <c r="Z17" s="2"/>
      <c r="AA17" s="2"/>
    </row>
    <row r="18" spans="1:27" ht="35.25" thickTop="1" thickBot="1" x14ac:dyDescent="0.3">
      <c r="A18" s="14" t="s">
        <v>24</v>
      </c>
      <c r="B18" s="14" t="s">
        <v>30</v>
      </c>
      <c r="C18" s="14" t="s">
        <v>26</v>
      </c>
      <c r="D18" s="14" t="s">
        <v>47</v>
      </c>
      <c r="E18" s="14"/>
      <c r="F18" s="14" t="s">
        <v>19</v>
      </c>
      <c r="G18" s="14" t="s">
        <v>20</v>
      </c>
      <c r="H18" s="14" t="s">
        <v>21</v>
      </c>
      <c r="I18" s="15" t="s">
        <v>48</v>
      </c>
      <c r="J18" s="16">
        <v>2900000000</v>
      </c>
      <c r="K18" s="16">
        <v>0</v>
      </c>
      <c r="L18" s="16">
        <v>0</v>
      </c>
      <c r="M18" s="16">
        <v>2900000000</v>
      </c>
      <c r="N18" s="16">
        <v>1868719009.3</v>
      </c>
      <c r="O18" s="16">
        <v>1031280990.7</v>
      </c>
      <c r="P18" s="16">
        <v>1736501984.3</v>
      </c>
      <c r="Q18" s="16">
        <v>270307317.30000001</v>
      </c>
      <c r="R18" s="16">
        <v>259950317.30000001</v>
      </c>
      <c r="S18" s="17">
        <f t="shared" si="0"/>
        <v>1163498015.7</v>
      </c>
      <c r="T18" s="18">
        <f t="shared" si="1"/>
        <v>0.59879378768965519</v>
      </c>
      <c r="U18" s="18">
        <f t="shared" si="2"/>
        <v>9.3209419758620696E-2</v>
      </c>
      <c r="V18" s="18">
        <f t="shared" si="3"/>
        <v>8.9638040448275863E-2</v>
      </c>
      <c r="W18" s="4"/>
      <c r="X18" s="2"/>
      <c r="Y18" s="2"/>
      <c r="Z18" s="2"/>
      <c r="AA18" s="2"/>
    </row>
    <row r="19" spans="1:27" ht="46.5" thickTop="1" thickBot="1" x14ac:dyDescent="0.3">
      <c r="A19" s="14" t="s">
        <v>24</v>
      </c>
      <c r="B19" s="14" t="s">
        <v>30</v>
      </c>
      <c r="C19" s="14" t="s">
        <v>26</v>
      </c>
      <c r="D19" s="14" t="s">
        <v>49</v>
      </c>
      <c r="E19" s="14"/>
      <c r="F19" s="14" t="s">
        <v>19</v>
      </c>
      <c r="G19" s="14" t="s">
        <v>20</v>
      </c>
      <c r="H19" s="14" t="s">
        <v>21</v>
      </c>
      <c r="I19" s="15" t="s">
        <v>50</v>
      </c>
      <c r="J19" s="16">
        <v>6000000000</v>
      </c>
      <c r="K19" s="16">
        <v>5000000000</v>
      </c>
      <c r="L19" s="16">
        <v>0</v>
      </c>
      <c r="M19" s="16">
        <v>11000000000</v>
      </c>
      <c r="N19" s="16">
        <v>5964815598</v>
      </c>
      <c r="O19" s="16">
        <v>5035184402</v>
      </c>
      <c r="P19" s="16">
        <v>5888807698</v>
      </c>
      <c r="Q19" s="16">
        <v>114159700</v>
      </c>
      <c r="R19" s="16">
        <v>114159700</v>
      </c>
      <c r="S19" s="17">
        <f t="shared" si="0"/>
        <v>5111192302</v>
      </c>
      <c r="T19" s="18">
        <f t="shared" si="1"/>
        <v>0.53534615436363642</v>
      </c>
      <c r="U19" s="18">
        <f t="shared" si="2"/>
        <v>1.0378154545454545E-2</v>
      </c>
      <c r="V19" s="18">
        <f t="shared" si="3"/>
        <v>1.0378154545454545E-2</v>
      </c>
      <c r="W19" s="4"/>
      <c r="X19" s="2"/>
      <c r="Y19" s="2"/>
      <c r="Z19" s="2"/>
      <c r="AA19" s="2"/>
    </row>
    <row r="20" spans="1:27" ht="35.25" thickTop="1" thickBot="1" x14ac:dyDescent="0.3">
      <c r="A20" s="14" t="s">
        <v>24</v>
      </c>
      <c r="B20" s="14" t="s">
        <v>51</v>
      </c>
      <c r="C20" s="14" t="s">
        <v>26</v>
      </c>
      <c r="D20" s="14" t="s">
        <v>52</v>
      </c>
      <c r="E20" s="14"/>
      <c r="F20" s="14" t="s">
        <v>19</v>
      </c>
      <c r="G20" s="14" t="s">
        <v>20</v>
      </c>
      <c r="H20" s="14" t="s">
        <v>21</v>
      </c>
      <c r="I20" s="15" t="s">
        <v>53</v>
      </c>
      <c r="J20" s="16">
        <v>170000000</v>
      </c>
      <c r="K20" s="16">
        <v>0</v>
      </c>
      <c r="L20" s="16">
        <v>0</v>
      </c>
      <c r="M20" s="16">
        <v>170000000</v>
      </c>
      <c r="N20" s="16">
        <v>139104500</v>
      </c>
      <c r="O20" s="16">
        <v>30895500</v>
      </c>
      <c r="P20" s="16">
        <v>105700000</v>
      </c>
      <c r="Q20" s="16">
        <v>72729500</v>
      </c>
      <c r="R20" s="16">
        <v>72729500</v>
      </c>
      <c r="S20" s="17">
        <f t="shared" si="0"/>
        <v>64300000</v>
      </c>
      <c r="T20" s="18">
        <f t="shared" si="1"/>
        <v>0.62176470588235289</v>
      </c>
      <c r="U20" s="18">
        <f t="shared" si="2"/>
        <v>0.42782058823529412</v>
      </c>
      <c r="V20" s="18">
        <f t="shared" si="3"/>
        <v>0.42782058823529412</v>
      </c>
      <c r="W20" s="4"/>
      <c r="X20" s="2"/>
      <c r="Y20" s="2"/>
      <c r="Z20" s="2"/>
      <c r="AA20" s="2"/>
    </row>
    <row r="21" spans="1:27" ht="102.75" thickTop="1" thickBot="1" x14ac:dyDescent="0.3">
      <c r="A21" s="14" t="s">
        <v>24</v>
      </c>
      <c r="B21" s="14" t="s">
        <v>51</v>
      </c>
      <c r="C21" s="14" t="s">
        <v>26</v>
      </c>
      <c r="D21" s="14" t="s">
        <v>54</v>
      </c>
      <c r="E21" s="14"/>
      <c r="F21" s="14" t="s">
        <v>19</v>
      </c>
      <c r="G21" s="14" t="s">
        <v>20</v>
      </c>
      <c r="H21" s="14" t="s">
        <v>21</v>
      </c>
      <c r="I21" s="15" t="s">
        <v>55</v>
      </c>
      <c r="J21" s="16">
        <v>300000000</v>
      </c>
      <c r="K21" s="16">
        <v>0</v>
      </c>
      <c r="L21" s="16">
        <v>0</v>
      </c>
      <c r="M21" s="16">
        <v>300000000</v>
      </c>
      <c r="N21" s="16">
        <v>262961000</v>
      </c>
      <c r="O21" s="16">
        <v>37039000</v>
      </c>
      <c r="P21" s="16">
        <v>89108000</v>
      </c>
      <c r="Q21" s="16">
        <v>65157000</v>
      </c>
      <c r="R21" s="16">
        <v>56206000</v>
      </c>
      <c r="S21" s="17">
        <f t="shared" si="0"/>
        <v>210892000</v>
      </c>
      <c r="T21" s="18">
        <f t="shared" si="1"/>
        <v>0.29702666666666666</v>
      </c>
      <c r="U21" s="18">
        <f t="shared" si="2"/>
        <v>0.21718999999999999</v>
      </c>
      <c r="V21" s="18">
        <f t="shared" si="3"/>
        <v>0.18735333333333334</v>
      </c>
      <c r="W21" s="4"/>
      <c r="X21" s="2"/>
      <c r="Y21" s="2"/>
      <c r="Z21" s="2"/>
      <c r="AA21" s="2"/>
    </row>
    <row r="22" spans="1:27" ht="69" thickTop="1" thickBot="1" x14ac:dyDescent="0.3">
      <c r="A22" s="14" t="s">
        <v>24</v>
      </c>
      <c r="B22" s="14" t="s">
        <v>51</v>
      </c>
      <c r="C22" s="14" t="s">
        <v>26</v>
      </c>
      <c r="D22" s="14" t="s">
        <v>56</v>
      </c>
      <c r="E22" s="14"/>
      <c r="F22" s="14" t="s">
        <v>19</v>
      </c>
      <c r="G22" s="14" t="s">
        <v>20</v>
      </c>
      <c r="H22" s="14" t="s">
        <v>21</v>
      </c>
      <c r="I22" s="15" t="s">
        <v>57</v>
      </c>
      <c r="J22" s="16">
        <v>150000000</v>
      </c>
      <c r="K22" s="16">
        <v>0</v>
      </c>
      <c r="L22" s="16">
        <v>0</v>
      </c>
      <c r="M22" s="16">
        <v>150000000</v>
      </c>
      <c r="N22" s="16">
        <v>115109965</v>
      </c>
      <c r="O22" s="16">
        <v>34890035</v>
      </c>
      <c r="P22" s="16">
        <v>93854752</v>
      </c>
      <c r="Q22" s="16">
        <v>55817967</v>
      </c>
      <c r="R22" s="16">
        <v>42135967</v>
      </c>
      <c r="S22" s="17">
        <f t="shared" si="0"/>
        <v>56145248</v>
      </c>
      <c r="T22" s="18">
        <f t="shared" si="1"/>
        <v>0.62569834666666668</v>
      </c>
      <c r="U22" s="18">
        <f t="shared" si="2"/>
        <v>0.37211978000000001</v>
      </c>
      <c r="V22" s="18">
        <f t="shared" si="3"/>
        <v>0.28090644666666664</v>
      </c>
      <c r="W22" s="4"/>
      <c r="X22" s="2"/>
      <c r="Y22" s="2"/>
      <c r="Z22" s="2"/>
      <c r="AA22" s="2"/>
    </row>
    <row r="23" spans="1:27" ht="46.5" customHeight="1" thickTop="1" thickBot="1" x14ac:dyDescent="0.3">
      <c r="A23" s="19" t="s">
        <v>24</v>
      </c>
      <c r="B23" s="19"/>
      <c r="C23" s="19"/>
      <c r="D23" s="19"/>
      <c r="E23" s="19"/>
      <c r="F23" s="19"/>
      <c r="G23" s="19"/>
      <c r="H23" s="19"/>
      <c r="I23" s="20" t="s">
        <v>72</v>
      </c>
      <c r="J23" s="21">
        <f>SUM(J12:J22)</f>
        <v>70811219553</v>
      </c>
      <c r="K23" s="21">
        <f t="shared" ref="K23:R23" si="5">SUM(K12:K22)</f>
        <v>137250000000</v>
      </c>
      <c r="L23" s="21">
        <f t="shared" si="5"/>
        <v>0</v>
      </c>
      <c r="M23" s="21">
        <f t="shared" si="5"/>
        <v>208061219553</v>
      </c>
      <c r="N23" s="21">
        <f t="shared" si="5"/>
        <v>84825684440.419998</v>
      </c>
      <c r="O23" s="21">
        <f t="shared" si="5"/>
        <v>123235535112.58</v>
      </c>
      <c r="P23" s="21">
        <f t="shared" si="5"/>
        <v>66003245128.919998</v>
      </c>
      <c r="Q23" s="21">
        <f t="shared" si="5"/>
        <v>9346719691.8699989</v>
      </c>
      <c r="R23" s="21">
        <f t="shared" si="5"/>
        <v>9189632288.8699989</v>
      </c>
      <c r="S23" s="22">
        <f t="shared" si="0"/>
        <v>142057974424.08002</v>
      </c>
      <c r="T23" s="23">
        <f t="shared" si="1"/>
        <v>0.31722992526296717</v>
      </c>
      <c r="U23" s="23">
        <f t="shared" si="2"/>
        <v>4.4922930433410654E-2</v>
      </c>
      <c r="V23" s="23">
        <f t="shared" si="3"/>
        <v>4.4167924751248991E-2</v>
      </c>
      <c r="W23" s="4"/>
      <c r="X23" s="2"/>
      <c r="Y23" s="2"/>
      <c r="Z23" s="2"/>
      <c r="AA23" s="2"/>
    </row>
    <row r="24" spans="1:27" ht="59.25" customHeight="1" thickTop="1" thickBot="1" x14ac:dyDescent="0.3">
      <c r="A24" s="14" t="s">
        <v>24</v>
      </c>
      <c r="B24" s="14" t="s">
        <v>58</v>
      </c>
      <c r="C24" s="14" t="s">
        <v>26</v>
      </c>
      <c r="D24" s="14" t="s">
        <v>52</v>
      </c>
      <c r="E24" s="14"/>
      <c r="F24" s="14" t="s">
        <v>19</v>
      </c>
      <c r="G24" s="14" t="s">
        <v>20</v>
      </c>
      <c r="H24" s="14" t="s">
        <v>21</v>
      </c>
      <c r="I24" s="15" t="s">
        <v>59</v>
      </c>
      <c r="J24" s="16">
        <v>2900000000</v>
      </c>
      <c r="K24" s="16">
        <v>0</v>
      </c>
      <c r="L24" s="16">
        <v>0</v>
      </c>
      <c r="M24" s="16">
        <v>2900000000</v>
      </c>
      <c r="N24" s="16">
        <v>2876767093.3600001</v>
      </c>
      <c r="O24" s="16">
        <v>23232906.640000001</v>
      </c>
      <c r="P24" s="16">
        <v>2811767093.3600001</v>
      </c>
      <c r="Q24" s="16">
        <v>1790992642.4400001</v>
      </c>
      <c r="R24" s="16">
        <v>1790992642.4400001</v>
      </c>
      <c r="S24" s="17">
        <f t="shared" si="0"/>
        <v>88232906.639999866</v>
      </c>
      <c r="T24" s="18">
        <f t="shared" si="1"/>
        <v>0.96957485977931035</v>
      </c>
      <c r="U24" s="18">
        <f t="shared" si="2"/>
        <v>0.61758366980689661</v>
      </c>
      <c r="V24" s="18">
        <f t="shared" si="3"/>
        <v>0.61758366980689661</v>
      </c>
      <c r="W24" s="4"/>
      <c r="X24" s="2"/>
      <c r="Y24" s="2"/>
      <c r="Z24" s="2"/>
      <c r="AA24" s="2"/>
    </row>
    <row r="25" spans="1:27" ht="57.75" thickTop="1" thickBot="1" x14ac:dyDescent="0.3">
      <c r="A25" s="14" t="s">
        <v>24</v>
      </c>
      <c r="B25" s="14" t="s">
        <v>58</v>
      </c>
      <c r="C25" s="14" t="s">
        <v>26</v>
      </c>
      <c r="D25" s="14" t="s">
        <v>54</v>
      </c>
      <c r="E25" s="14"/>
      <c r="F25" s="14" t="s">
        <v>19</v>
      </c>
      <c r="G25" s="14" t="s">
        <v>20</v>
      </c>
      <c r="H25" s="14" t="s">
        <v>21</v>
      </c>
      <c r="I25" s="15" t="s">
        <v>60</v>
      </c>
      <c r="J25" s="16">
        <v>1900000000</v>
      </c>
      <c r="K25" s="16">
        <v>0</v>
      </c>
      <c r="L25" s="16">
        <v>0</v>
      </c>
      <c r="M25" s="16">
        <v>1900000000</v>
      </c>
      <c r="N25" s="16">
        <v>1729987434.2</v>
      </c>
      <c r="O25" s="16">
        <v>170012565.80000001</v>
      </c>
      <c r="P25" s="16">
        <v>1083161674</v>
      </c>
      <c r="Q25" s="16">
        <v>549446613.66999996</v>
      </c>
      <c r="R25" s="16">
        <v>535342013.67000002</v>
      </c>
      <c r="S25" s="17">
        <f t="shared" si="0"/>
        <v>816838326</v>
      </c>
      <c r="T25" s="18">
        <f t="shared" si="1"/>
        <v>0.57008509157894738</v>
      </c>
      <c r="U25" s="18">
        <f t="shared" si="2"/>
        <v>0.28918242824736839</v>
      </c>
      <c r="V25" s="18">
        <f t="shared" si="3"/>
        <v>0.28175895456315792</v>
      </c>
      <c r="W25" s="4"/>
      <c r="X25" s="2"/>
      <c r="Y25" s="2"/>
      <c r="Z25" s="2"/>
      <c r="AA25" s="2"/>
    </row>
    <row r="26" spans="1:27" ht="35.25" customHeight="1" thickTop="1" thickBot="1" x14ac:dyDescent="0.3">
      <c r="A26" s="19" t="s">
        <v>24</v>
      </c>
      <c r="B26" s="19"/>
      <c r="C26" s="19"/>
      <c r="D26" s="19"/>
      <c r="E26" s="19"/>
      <c r="F26" s="19"/>
      <c r="G26" s="19"/>
      <c r="H26" s="19"/>
      <c r="I26" s="20" t="s">
        <v>73</v>
      </c>
      <c r="J26" s="21">
        <f>+J24+J25</f>
        <v>4800000000</v>
      </c>
      <c r="K26" s="21">
        <f t="shared" ref="K26:R26" si="6">+K24+K25</f>
        <v>0</v>
      </c>
      <c r="L26" s="21">
        <f t="shared" si="6"/>
        <v>0</v>
      </c>
      <c r="M26" s="21">
        <f t="shared" si="6"/>
        <v>4800000000</v>
      </c>
      <c r="N26" s="21">
        <f t="shared" si="6"/>
        <v>4606754527.5600004</v>
      </c>
      <c r="O26" s="21">
        <f t="shared" si="6"/>
        <v>193245472.44</v>
      </c>
      <c r="P26" s="21">
        <f t="shared" si="6"/>
        <v>3894928767.3600001</v>
      </c>
      <c r="Q26" s="21">
        <f t="shared" si="6"/>
        <v>2340439256.1100001</v>
      </c>
      <c r="R26" s="21">
        <f t="shared" si="6"/>
        <v>2326334656.1100001</v>
      </c>
      <c r="S26" s="22">
        <f t="shared" si="0"/>
        <v>905071232.63999987</v>
      </c>
      <c r="T26" s="23">
        <f t="shared" si="1"/>
        <v>0.81144349319999998</v>
      </c>
      <c r="U26" s="23">
        <f t="shared" si="2"/>
        <v>0.48759151168958337</v>
      </c>
      <c r="V26" s="23">
        <f t="shared" si="3"/>
        <v>0.48465305335625003</v>
      </c>
      <c r="W26" s="4"/>
      <c r="X26" s="2"/>
      <c r="Y26" s="2"/>
      <c r="Z26" s="2"/>
      <c r="AA26" s="2"/>
    </row>
    <row r="27" spans="1:27" ht="90.75" customHeight="1" thickTop="1" thickBot="1" x14ac:dyDescent="0.3">
      <c r="A27" s="14" t="s">
        <v>24</v>
      </c>
      <c r="B27" s="14" t="s">
        <v>30</v>
      </c>
      <c r="C27" s="14" t="s">
        <v>26</v>
      </c>
      <c r="D27" s="14" t="s">
        <v>31</v>
      </c>
      <c r="E27" s="14"/>
      <c r="F27" s="14" t="s">
        <v>19</v>
      </c>
      <c r="G27" s="14" t="s">
        <v>20</v>
      </c>
      <c r="H27" s="14" t="s">
        <v>21</v>
      </c>
      <c r="I27" s="15" t="s">
        <v>32</v>
      </c>
      <c r="J27" s="16">
        <v>3800000000</v>
      </c>
      <c r="K27" s="16">
        <v>0</v>
      </c>
      <c r="L27" s="16">
        <v>0</v>
      </c>
      <c r="M27" s="16">
        <v>3800000000</v>
      </c>
      <c r="N27" s="16">
        <v>3430126744.2199998</v>
      </c>
      <c r="O27" s="16">
        <v>369873255.77999997</v>
      </c>
      <c r="P27" s="16">
        <v>2756422395.8899999</v>
      </c>
      <c r="Q27" s="16">
        <v>1474036889.22</v>
      </c>
      <c r="R27" s="16">
        <v>1460936889.22</v>
      </c>
      <c r="S27" s="17">
        <f t="shared" si="0"/>
        <v>1043577604.1100001</v>
      </c>
      <c r="T27" s="18">
        <f t="shared" si="1"/>
        <v>0.72537431470789471</v>
      </c>
      <c r="U27" s="18">
        <f t="shared" si="2"/>
        <v>0.38790444453157896</v>
      </c>
      <c r="V27" s="18">
        <f t="shared" si="3"/>
        <v>0.38445707611052632</v>
      </c>
      <c r="W27" s="4"/>
      <c r="X27" s="2"/>
      <c r="Y27" s="2"/>
      <c r="Z27" s="2"/>
      <c r="AA27" s="2"/>
    </row>
    <row r="28" spans="1:27" ht="60" customHeight="1" thickTop="1" thickBot="1" x14ac:dyDescent="0.3">
      <c r="A28" s="14" t="s">
        <v>24</v>
      </c>
      <c r="B28" s="14" t="s">
        <v>30</v>
      </c>
      <c r="C28" s="14" t="s">
        <v>26</v>
      </c>
      <c r="D28" s="14" t="s">
        <v>41</v>
      </c>
      <c r="E28" s="14"/>
      <c r="F28" s="14" t="s">
        <v>19</v>
      </c>
      <c r="G28" s="14" t="s">
        <v>20</v>
      </c>
      <c r="H28" s="14" t="s">
        <v>21</v>
      </c>
      <c r="I28" s="15" t="s">
        <v>42</v>
      </c>
      <c r="J28" s="16">
        <v>138789700000</v>
      </c>
      <c r="K28" s="16">
        <v>0</v>
      </c>
      <c r="L28" s="16">
        <v>0</v>
      </c>
      <c r="M28" s="16">
        <v>138789700000</v>
      </c>
      <c r="N28" s="16">
        <v>138789700000</v>
      </c>
      <c r="O28" s="16">
        <v>0</v>
      </c>
      <c r="P28" s="16">
        <v>138789700000</v>
      </c>
      <c r="Q28" s="16">
        <v>6157417311</v>
      </c>
      <c r="R28" s="16">
        <v>6157417311</v>
      </c>
      <c r="S28" s="17">
        <f t="shared" si="0"/>
        <v>0</v>
      </c>
      <c r="T28" s="18">
        <f t="shared" si="1"/>
        <v>1</v>
      </c>
      <c r="U28" s="18">
        <f t="shared" si="2"/>
        <v>4.4365088410739412E-2</v>
      </c>
      <c r="V28" s="18">
        <f t="shared" si="3"/>
        <v>4.4365088410739412E-2</v>
      </c>
      <c r="W28" s="4"/>
      <c r="X28" s="2"/>
      <c r="Y28" s="2"/>
      <c r="Z28" s="2"/>
      <c r="AA28" s="2"/>
    </row>
    <row r="29" spans="1:27" ht="57" customHeight="1" thickTop="1" thickBot="1" x14ac:dyDescent="0.3">
      <c r="A29" s="14" t="s">
        <v>24</v>
      </c>
      <c r="B29" s="14" t="s">
        <v>30</v>
      </c>
      <c r="C29" s="14" t="s">
        <v>26</v>
      </c>
      <c r="D29" s="14" t="s">
        <v>41</v>
      </c>
      <c r="E29" s="14"/>
      <c r="F29" s="14" t="s">
        <v>19</v>
      </c>
      <c r="G29" s="14" t="s">
        <v>22</v>
      </c>
      <c r="H29" s="14" t="s">
        <v>21</v>
      </c>
      <c r="I29" s="15" t="s">
        <v>42</v>
      </c>
      <c r="J29" s="16">
        <v>55997510980</v>
      </c>
      <c r="K29" s="16">
        <v>0</v>
      </c>
      <c r="L29" s="16">
        <v>0</v>
      </c>
      <c r="M29" s="16">
        <v>55997510980</v>
      </c>
      <c r="N29" s="16">
        <v>55997510980</v>
      </c>
      <c r="O29" s="16">
        <v>0</v>
      </c>
      <c r="P29" s="16">
        <v>55997510980</v>
      </c>
      <c r="Q29" s="16">
        <v>0</v>
      </c>
      <c r="R29" s="16">
        <v>0</v>
      </c>
      <c r="S29" s="17">
        <f t="shared" si="0"/>
        <v>0</v>
      </c>
      <c r="T29" s="18">
        <f t="shared" si="1"/>
        <v>1</v>
      </c>
      <c r="U29" s="18">
        <f t="shared" si="2"/>
        <v>0</v>
      </c>
      <c r="V29" s="18">
        <f t="shared" si="3"/>
        <v>0</v>
      </c>
      <c r="W29" s="4"/>
      <c r="X29" s="2"/>
      <c r="Y29" s="2"/>
      <c r="Z29" s="2"/>
      <c r="AA29" s="2"/>
    </row>
    <row r="30" spans="1:27" ht="35.25" customHeight="1" thickTop="1" thickBot="1" x14ac:dyDescent="0.3">
      <c r="A30" s="19" t="s">
        <v>24</v>
      </c>
      <c r="B30" s="19"/>
      <c r="C30" s="19"/>
      <c r="D30" s="19"/>
      <c r="E30" s="19"/>
      <c r="F30" s="19"/>
      <c r="G30" s="19"/>
      <c r="H30" s="19"/>
      <c r="I30" s="20" t="s">
        <v>74</v>
      </c>
      <c r="J30" s="21">
        <f>SUM(J27:J29)</f>
        <v>198587210980</v>
      </c>
      <c r="K30" s="21">
        <f t="shared" ref="K30:R30" si="7">SUM(K27:K29)</f>
        <v>0</v>
      </c>
      <c r="L30" s="21">
        <f t="shared" si="7"/>
        <v>0</v>
      </c>
      <c r="M30" s="21">
        <f t="shared" si="7"/>
        <v>198587210980</v>
      </c>
      <c r="N30" s="21">
        <f t="shared" si="7"/>
        <v>198217337724.22</v>
      </c>
      <c r="O30" s="21">
        <f t="shared" si="7"/>
        <v>369873255.77999997</v>
      </c>
      <c r="P30" s="21">
        <f t="shared" si="7"/>
        <v>197543633375.89001</v>
      </c>
      <c r="Q30" s="21">
        <f t="shared" si="7"/>
        <v>7631454200.2200003</v>
      </c>
      <c r="R30" s="21">
        <f t="shared" si="7"/>
        <v>7618354200.2200003</v>
      </c>
      <c r="S30" s="22">
        <f t="shared" si="0"/>
        <v>1043577604.1099854</v>
      </c>
      <c r="T30" s="23">
        <f t="shared" si="1"/>
        <v>0.99474499088355151</v>
      </c>
      <c r="U30" s="23">
        <f t="shared" si="2"/>
        <v>3.842872943609936E-2</v>
      </c>
      <c r="V30" s="23">
        <f t="shared" si="3"/>
        <v>3.8362763456037736E-2</v>
      </c>
      <c r="W30" s="4"/>
      <c r="X30" s="2"/>
      <c r="Y30" s="2"/>
    </row>
    <row r="31" spans="1:27" ht="39" customHeight="1" thickTop="1" thickBot="1" x14ac:dyDescent="0.3">
      <c r="A31" s="26"/>
      <c r="B31" s="26"/>
      <c r="C31" s="26"/>
      <c r="D31" s="26"/>
      <c r="E31" s="26"/>
      <c r="F31" s="26"/>
      <c r="G31" s="26"/>
      <c r="H31" s="26"/>
      <c r="I31" s="27" t="s">
        <v>75</v>
      </c>
      <c r="J31" s="28">
        <f>+J11+J23+J26+J30</f>
        <v>310330230533</v>
      </c>
      <c r="K31" s="28">
        <f t="shared" ref="K31:R31" si="8">+K11+K23+K26+K30</f>
        <v>137250000000</v>
      </c>
      <c r="L31" s="28">
        <f t="shared" si="8"/>
        <v>0</v>
      </c>
      <c r="M31" s="28">
        <f t="shared" si="8"/>
        <v>447580230533</v>
      </c>
      <c r="N31" s="28">
        <f t="shared" si="8"/>
        <v>322330184925.20001</v>
      </c>
      <c r="O31" s="28">
        <f t="shared" si="8"/>
        <v>125250045607.8</v>
      </c>
      <c r="P31" s="28">
        <f t="shared" si="8"/>
        <v>298073530386.39001</v>
      </c>
      <c r="Q31" s="28">
        <f t="shared" si="8"/>
        <v>25965750179.490002</v>
      </c>
      <c r="R31" s="28">
        <f t="shared" si="8"/>
        <v>25668020789.490002</v>
      </c>
      <c r="S31" s="24">
        <f t="shared" si="0"/>
        <v>149506700146.60999</v>
      </c>
      <c r="T31" s="25">
        <f t="shared" si="1"/>
        <v>0.66596670284438109</v>
      </c>
      <c r="U31" s="25">
        <f t="shared" si="2"/>
        <v>5.8013621711058914E-2</v>
      </c>
      <c r="V31" s="25">
        <f t="shared" si="3"/>
        <v>5.7348423899159472E-2</v>
      </c>
      <c r="W31" s="4"/>
      <c r="X31" s="2"/>
    </row>
    <row r="32" spans="1:27" ht="18.75" customHeight="1" thickTop="1" x14ac:dyDescent="0.25">
      <c r="A32" s="8" t="s">
        <v>68</v>
      </c>
      <c r="B32" s="8"/>
      <c r="C32" s="8"/>
      <c r="D32" s="8"/>
      <c r="E32" s="8"/>
      <c r="F32" s="8"/>
      <c r="G32" s="8"/>
      <c r="H32" s="8"/>
      <c r="I32" s="8"/>
      <c r="J32" s="2"/>
      <c r="K32" s="8"/>
      <c r="L32" s="8"/>
      <c r="M32" s="2"/>
      <c r="N32" s="9"/>
      <c r="O32" s="9"/>
      <c r="P32" s="10"/>
      <c r="Q32" s="11"/>
      <c r="R32" s="11"/>
      <c r="S32" s="11"/>
      <c r="T32" s="5"/>
      <c r="U32" s="5"/>
      <c r="V32" s="5"/>
      <c r="W32" s="3"/>
    </row>
    <row r="33" spans="1:23" ht="17.25" customHeight="1" x14ac:dyDescent="0.25">
      <c r="A33" s="8" t="s">
        <v>69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9"/>
      <c r="P33" s="10"/>
      <c r="Q33" s="11"/>
      <c r="R33" s="11"/>
      <c r="S33" s="11"/>
      <c r="T33" s="5"/>
      <c r="U33" s="5"/>
      <c r="V33" s="5"/>
      <c r="W33" s="3"/>
    </row>
    <row r="34" spans="1:23" x14ac:dyDescent="0.25">
      <c r="A34" s="8" t="s">
        <v>70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9"/>
      <c r="P34" s="10"/>
      <c r="Q34" s="11"/>
      <c r="R34" s="11"/>
      <c r="S34" s="11"/>
      <c r="T34" s="5"/>
      <c r="U34" s="5"/>
      <c r="V34" s="5"/>
      <c r="W34" s="3"/>
    </row>
    <row r="35" spans="1:23" x14ac:dyDescent="0.25">
      <c r="A35" s="8" t="s">
        <v>76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5"/>
      <c r="U35" s="5"/>
      <c r="V35" s="5"/>
      <c r="W35" s="3"/>
    </row>
    <row r="36" spans="1:23" x14ac:dyDescent="0.25">
      <c r="A36" s="8" t="s">
        <v>77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3"/>
      <c r="U36" s="3"/>
      <c r="V36" s="3"/>
      <c r="W36" s="3"/>
    </row>
    <row r="37" spans="1:23" x14ac:dyDescent="0.25">
      <c r="T37" s="3"/>
      <c r="U37" s="3"/>
      <c r="V37" s="3"/>
      <c r="W37" s="3"/>
    </row>
    <row r="38" spans="1:23" ht="25.5" customHeight="1" x14ac:dyDescent="0.25">
      <c r="T38" s="3"/>
      <c r="U38" s="3"/>
      <c r="V38" s="3"/>
      <c r="W38" s="3"/>
    </row>
    <row r="39" spans="1:23" ht="23.25" customHeight="1" x14ac:dyDescent="0.25">
      <c r="T39" s="3"/>
      <c r="U39" s="3"/>
      <c r="V39" s="3"/>
      <c r="W39" s="3"/>
    </row>
    <row r="40" spans="1:23" x14ac:dyDescent="0.25">
      <c r="T40" s="3"/>
      <c r="U40" s="3"/>
      <c r="V40" s="3"/>
      <c r="W40" s="3"/>
    </row>
    <row r="41" spans="1:23" x14ac:dyDescent="0.25">
      <c r="T41" s="3"/>
      <c r="U41" s="3"/>
      <c r="V41" s="3"/>
      <c r="W41" s="3"/>
    </row>
    <row r="42" spans="1:23" x14ac:dyDescent="0.25">
      <c r="T42" s="3"/>
      <c r="U42" s="3"/>
      <c r="V42" s="3"/>
      <c r="W42" s="3"/>
    </row>
    <row r="43" spans="1:23" x14ac:dyDescent="0.25">
      <c r="T43" s="3"/>
      <c r="U43" s="3"/>
      <c r="V43" s="3"/>
      <c r="W43" s="3"/>
    </row>
    <row r="44" spans="1:23" x14ac:dyDescent="0.25">
      <c r="T44" s="3"/>
      <c r="U44" s="3"/>
      <c r="V44" s="3"/>
      <c r="W44" s="3"/>
    </row>
    <row r="45" spans="1:23" x14ac:dyDescent="0.25">
      <c r="T45" s="3"/>
      <c r="U45" s="3"/>
      <c r="V45" s="3"/>
      <c r="W45" s="3"/>
    </row>
    <row r="46" spans="1:23" x14ac:dyDescent="0.25">
      <c r="T46" s="3"/>
      <c r="U46" s="3"/>
      <c r="V46" s="3"/>
      <c r="W46" s="3"/>
    </row>
    <row r="47" spans="1:23" x14ac:dyDescent="0.25">
      <c r="T47" s="3"/>
      <c r="U47" s="3"/>
      <c r="V47" s="3"/>
      <c r="W47" s="3"/>
    </row>
    <row r="49" ht="33" customHeight="1" x14ac:dyDescent="0.25"/>
    <row r="52" ht="33.950000000000003" customHeight="1" x14ac:dyDescent="0.25"/>
    <row r="54" ht="35.1" customHeight="1" x14ac:dyDescent="0.25"/>
    <row r="55" ht="35.1" customHeight="1" x14ac:dyDescent="0.25"/>
    <row r="56" ht="35.1" customHeight="1" x14ac:dyDescent="0.25"/>
    <row r="57" ht="35.1" customHeight="1" x14ac:dyDescent="0.25"/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2" ht="25.5" customHeight="1" x14ac:dyDescent="0.25"/>
    <row r="79" ht="29.25" customHeight="1" x14ac:dyDescent="0.25"/>
    <row r="80" ht="26.25" customHeight="1" x14ac:dyDescent="0.25"/>
  </sheetData>
  <mergeCells count="4">
    <mergeCell ref="A2:V2"/>
    <mergeCell ref="A3:V3"/>
    <mergeCell ref="A4:V4"/>
    <mergeCell ref="Q6:V6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2023-09-14T17:11:59Z</cp:lastPrinted>
  <dcterms:created xsi:type="dcterms:W3CDTF">2023-09-01T12:39:00Z</dcterms:created>
  <dcterms:modified xsi:type="dcterms:W3CDTF">2023-09-14T17:17:51Z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