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GOSTO 31 DE 2023 PRESPTO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EXT'!$7:$7</definedName>
  </definedNames>
  <calcPr calcId="152511"/>
</workbook>
</file>

<file path=xl/calcChain.xml><?xml version="1.0" encoding="utf-8"?>
<calcChain xmlns="http://schemas.openxmlformats.org/spreadsheetml/2006/main">
  <c r="T9" i="1" l="1"/>
  <c r="S9" i="1"/>
  <c r="R9" i="1"/>
  <c r="Q9" i="1"/>
  <c r="P9" i="1"/>
  <c r="N9" i="1"/>
  <c r="M9" i="1"/>
  <c r="L9" i="1"/>
  <c r="K9" i="1"/>
  <c r="O21" i="1" l="1"/>
  <c r="O19" i="1"/>
  <c r="O17" i="1"/>
  <c r="O15" i="1"/>
  <c r="O13" i="1"/>
  <c r="U13" i="1" s="1"/>
  <c r="O12" i="1"/>
  <c r="O11" i="1"/>
  <c r="O10" i="1"/>
  <c r="T20" i="1"/>
  <c r="S20" i="1"/>
  <c r="R20" i="1"/>
  <c r="Q20" i="1"/>
  <c r="P20" i="1"/>
  <c r="N20" i="1"/>
  <c r="M20" i="1"/>
  <c r="L20" i="1"/>
  <c r="K20" i="1"/>
  <c r="J20" i="1"/>
  <c r="T18" i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J9" i="1"/>
  <c r="U12" i="1" l="1"/>
  <c r="X12" i="1"/>
  <c r="V12" i="1"/>
  <c r="W12" i="1"/>
  <c r="X19" i="1"/>
  <c r="W19" i="1"/>
  <c r="V19" i="1"/>
  <c r="U19" i="1"/>
  <c r="X21" i="1"/>
  <c r="U21" i="1"/>
  <c r="W21" i="1"/>
  <c r="V21" i="1"/>
  <c r="U10" i="1"/>
  <c r="X10" i="1"/>
  <c r="W10" i="1"/>
  <c r="O9" i="1"/>
  <c r="V10" i="1"/>
  <c r="X15" i="1"/>
  <c r="W15" i="1"/>
  <c r="V15" i="1"/>
  <c r="U15" i="1"/>
  <c r="V16" i="1"/>
  <c r="U11" i="1"/>
  <c r="V11" i="1"/>
  <c r="X11" i="1"/>
  <c r="W11" i="1"/>
  <c r="X17" i="1"/>
  <c r="U17" i="1"/>
  <c r="W17" i="1"/>
  <c r="V17" i="1"/>
  <c r="K8" i="1"/>
  <c r="K22" i="1" s="1"/>
  <c r="P8" i="1"/>
  <c r="P22" i="1" s="1"/>
  <c r="T8" i="1"/>
  <c r="O18" i="1"/>
  <c r="U18" i="1" s="1"/>
  <c r="L8" i="1"/>
  <c r="L22" i="1" s="1"/>
  <c r="Q8" i="1"/>
  <c r="Q22" i="1" s="1"/>
  <c r="J8" i="1"/>
  <c r="J22" i="1" s="1"/>
  <c r="N8" i="1"/>
  <c r="N22" i="1" s="1"/>
  <c r="S8" i="1"/>
  <c r="O14" i="1"/>
  <c r="U14" i="1" s="1"/>
  <c r="M8" i="1"/>
  <c r="R8" i="1"/>
  <c r="O16" i="1"/>
  <c r="U16" i="1" s="1"/>
  <c r="O20" i="1"/>
  <c r="U20" i="1" s="1"/>
  <c r="W18" i="1" l="1"/>
  <c r="X18" i="1"/>
  <c r="X16" i="1"/>
  <c r="U9" i="1"/>
  <c r="W9" i="1"/>
  <c r="X9" i="1"/>
  <c r="V9" i="1"/>
  <c r="W14" i="1"/>
  <c r="V14" i="1"/>
  <c r="X14" i="1"/>
  <c r="X20" i="1"/>
  <c r="W20" i="1"/>
  <c r="V20" i="1"/>
  <c r="V18" i="1"/>
  <c r="W16" i="1"/>
  <c r="T22" i="1"/>
  <c r="M22" i="1"/>
  <c r="O8" i="1"/>
  <c r="U8" i="1" s="1"/>
  <c r="S22" i="1"/>
  <c r="R22" i="1"/>
  <c r="V8" i="1" l="1"/>
  <c r="W8" i="1"/>
  <c r="X8" i="1"/>
  <c r="O22" i="1"/>
  <c r="U22" i="1" s="1"/>
  <c r="X22" i="1" l="1"/>
  <c r="W22" i="1"/>
  <c r="V22" i="1"/>
</calcChain>
</file>

<file path=xl/sharedStrings.xml><?xml version="1.0" encoding="utf-8"?>
<sst xmlns="http://schemas.openxmlformats.org/spreadsheetml/2006/main" count="124" uniqueCount="61">
  <si>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</si>
  <si>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</si>
  <si>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</si>
  <si>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</si>
  <si>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</si>
  <si>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</si>
  <si>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</si>
  <si>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</si>
  <si>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</si>
  <si>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</si>
  <si>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</si>
  <si>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</si>
  <si>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</si>
  <si>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</si>
  <si>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</si>
  <si>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</si>
  <si>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</si>
  <si>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</si>
  <si>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</si>
  <si>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</si>
  <si>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</si>
  <si>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</si>
  <si>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</si>
  <si>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</si>
  <si>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</si>
  <si>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</si>
  <si>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</si>
  <si>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</si>
  <si>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</si>
  <si>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</si>
  <si>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</si>
  <si>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</si>
  <si>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</si>
  <si>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</si>
  <si>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</si>
  <si>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</si>
  <si>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</si>
  <si>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</si>
  <si>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</si>
  <si>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</si>
  <si>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</si>
  <si>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</si>
  <si>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</si>
  <si>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</si>
  <si>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</si>
  <si>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</si>
  <si>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</si>
  <si>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</si>
  <si>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APROPIACION SIN COMPROMETER</t>
  </si>
  <si>
    <t xml:space="preserve">APR. VIGENTE DESPUES DE BLOQUEOS </t>
  </si>
  <si>
    <t>COMP/ APR</t>
  </si>
  <si>
    <t>OBLIG/ APR</t>
  </si>
  <si>
    <t>PAGO/ APR</t>
  </si>
  <si>
    <t>MINISTERIO DE COMERCIO INDUSTRIA Y TURISMO</t>
  </si>
  <si>
    <t>EJECUCION PRESUPUESTAL ACUMULADA CON CORTE AL 31 DE AGOSTO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</si>
  <si>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</si>
  <si>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</si>
  <si>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</si>
  <si>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UNIDAD EJECUTORA 3501-02 DIRECCION DE COMERCIO EXTERIOR  </t>
  </si>
  <si>
    <t>TOTAL PRESUPUESTO A+C</t>
  </si>
  <si>
    <t>FECHA DE GENERACIÓN: SEPTIEMBRE 01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</si>
</sst>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name val="Calibri"/>
      <family val="2"/>
    </font>
    <font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0" fontId="1" fillId="0" borderId="0" xfId="0" applyNumberFormat="1" applyFont="1" applyFill="1" applyBorder="1"/>
    <xf numFmtId="10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 readingOrder="1"/>
    </xf>
    <xf numFmtId="7" fontId="7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Fill="1" applyBorder="1" applyAlignment="1">
      <alignment vertical="center" wrapText="1" readingOrder="1"/>
    </xf>
    <xf numFmtId="10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7" fontId="4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10" fontId="7" fillId="0" borderId="1" xfId="0" applyNumberFormat="1" applyFont="1" applyFill="1" applyBorder="1" applyAlignment="1">
      <alignment horizontal="right" vertical="center" wrapText="1" readingOrder="1"/>
    </xf>
    <xf numFmtId="10" fontId="1" fillId="0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7" fontId="10" fillId="2" borderId="1" xfId="0" applyNumberFormat="1" applyFont="1" applyFill="1" applyBorder="1" applyAlignment="1">
      <alignment horizontal="right" vertical="center" wrapText="1" readingOrder="1"/>
    </xf>
    <xf numFmtId="7" fontId="8" fillId="2" borderId="1" xfId="0" applyNumberFormat="1" applyFont="1" applyFill="1" applyBorder="1" applyAlignment="1">
      <alignment horizontal="right" vertical="center" wrapText="1" readingOrder="1"/>
    </xf>
    <xf numFmtId="10" fontId="8" fillId="2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38100</xdr:colOff>
      <xdr:row>2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409575</xdr:colOff>
      <xdr:row>0</xdr:row>
      <xdr:rowOff>76200</xdr:rowOff>
    </xdr:from>
    <xdr:to>
      <xdr:col>23</xdr:col>
      <xdr:colOff>390525</xdr:colOff>
      <xdr:row>3</xdr:row>
      <xdr:rowOff>57150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4350" y="76200"/>
          <a:ext cx="2533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0"/>
  <sheetViews>
    <sheetView showGridLines="0" tabSelected="1" topLeftCell="A16" workbookViewId="0"/>
  </sheetViews>
  <sheetFormatPr baseColWidth="10" defaultRowHeight="15"/>
  <cols>
    <col min="1" max="1" width="4.7109375" customWidth="1"/>
    <col min="2" max="2" width="4.140625" customWidth="1"/>
    <col min="3" max="3" width="5.42578125" customWidth="1"/>
    <col min="4" max="4" width="4.5703125" customWidth="1"/>
    <col min="5" max="5" width="5.42578125" customWidth="1"/>
    <col min="6" max="6" width="7.42578125" customWidth="1"/>
    <col min="7" max="7" width="4.5703125" customWidth="1"/>
    <col min="8" max="8" width="4" customWidth="1"/>
    <col min="9" max="9" width="24.28515625" customWidth="1"/>
    <col min="10" max="10" width="15.140625" customWidth="1"/>
    <col min="11" max="11" width="14.5703125" customWidth="1"/>
    <col min="12" max="12" width="12.5703125" customWidth="1"/>
    <col min="13" max="13" width="16.28515625" customWidth="1"/>
    <col min="14" max="14" width="15.28515625" customWidth="1"/>
    <col min="15" max="15" width="15.42578125" customWidth="1"/>
    <col min="16" max="16" width="16.28515625" customWidth="1"/>
    <col min="17" max="17" width="14.140625" customWidth="1"/>
    <col min="18" max="18" width="15.140625" customWidth="1"/>
    <col min="19" max="19" width="15.5703125" customWidth="1"/>
    <col min="20" max="20" width="15.28515625" customWidth="1"/>
    <col min="21" max="21" width="14" customWidth="1"/>
    <col min="22" max="22" width="8.140625" customWidth="1"/>
    <col min="23" max="23" width="7.5703125" customWidth="1"/>
    <col min="24" max="24" width="7.85546875" customWidth="1"/>
  </cols>
  <sheetData>
    <row r="2" spans="1:26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6">
      <c r="A3" s="28" t="s">
        <v>54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6">
      <c r="A4" s="28" t="s">
        <v>58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6" ht="15.7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6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/>
      <c r="P6" s="1" t="s">
        <v>0</v>
      </c>
      <c r="Q6" s="1" t="s">
        <v>0</v>
      </c>
      <c r="R6" s="1" t="s">
        <v>0</v>
      </c>
      <c r="S6" s="1" t="s">
        <v>0</v>
      </c>
      <c r="T6" s="31" t="s">
        <v>60</v>
      </c>
      <c r="U6" s="32"/>
      <c r="V6" s="32"/>
      <c r="W6" s="32"/>
      <c r="X6" s="32"/>
    </row>
    <row r="7" spans="1:26" ht="35.25" thickTop="1" thickBot="1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11" t="s">
        <v>14</v>
      </c>
      <c r="O7" s="11" t="s">
        <v>49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2" t="s">
        <v>48</v>
      </c>
      <c r="V7" s="12" t="s">
        <v>50</v>
      </c>
      <c r="W7" s="12" t="s">
        <v>51</v>
      </c>
      <c r="X7" s="12" t="s">
        <v>52</v>
      </c>
      <c r="Y7" s="3"/>
    </row>
    <row r="8" spans="1:26" ht="35.1" customHeight="1" thickTop="1" thickBot="1">
      <c r="A8" s="13" t="s">
        <v>20</v>
      </c>
      <c r="B8" s="13"/>
      <c r="C8" s="13"/>
      <c r="D8" s="13"/>
      <c r="E8" s="13"/>
      <c r="F8" s="13"/>
      <c r="G8" s="13"/>
      <c r="H8" s="13"/>
      <c r="I8" s="14" t="s">
        <v>42</v>
      </c>
      <c r="J8" s="33">
        <f>+J9+J14+J16+J18</f>
        <v>17377834000</v>
      </c>
      <c r="K8" s="33">
        <f t="shared" ref="K8:T8" si="0">+K9+K14+K16+K18</f>
        <v>0</v>
      </c>
      <c r="L8" s="33">
        <f t="shared" si="0"/>
        <v>0</v>
      </c>
      <c r="M8" s="33">
        <f t="shared" si="0"/>
        <v>17377834000</v>
      </c>
      <c r="N8" s="34">
        <f t="shared" si="0"/>
        <v>1187338000</v>
      </c>
      <c r="O8" s="35">
        <f t="shared" ref="O8:O22" si="1">+M8-N8</f>
        <v>16190496000</v>
      </c>
      <c r="P8" s="34">
        <f t="shared" si="0"/>
        <v>16020756722.1</v>
      </c>
      <c r="Q8" s="34">
        <f t="shared" si="0"/>
        <v>169739277.90000001</v>
      </c>
      <c r="R8" s="34">
        <f t="shared" si="0"/>
        <v>10497689500.26</v>
      </c>
      <c r="S8" s="34">
        <f t="shared" si="0"/>
        <v>9978557557.2099991</v>
      </c>
      <c r="T8" s="34">
        <f t="shared" si="0"/>
        <v>9975041557.2099991</v>
      </c>
      <c r="U8" s="36">
        <f>+O8-R8</f>
        <v>5692806499.7399998</v>
      </c>
      <c r="V8" s="37">
        <f>+R8/O8</f>
        <v>0.64838591110859112</v>
      </c>
      <c r="W8" s="37">
        <f>+S8/O8</f>
        <v>0.61632191856321139</v>
      </c>
      <c r="X8" s="37">
        <f>+T8/O8</f>
        <v>0.61610475412303611</v>
      </c>
      <c r="Y8" s="19"/>
      <c r="Z8" s="20"/>
    </row>
    <row r="9" spans="1:26" ht="35.1" customHeight="1" thickTop="1" thickBot="1">
      <c r="A9" s="13" t="s">
        <v>20</v>
      </c>
      <c r="B9" s="13"/>
      <c r="C9" s="13"/>
      <c r="D9" s="13"/>
      <c r="E9" s="13"/>
      <c r="F9" s="13"/>
      <c r="G9" s="13"/>
      <c r="H9" s="13"/>
      <c r="I9" s="14" t="s">
        <v>43</v>
      </c>
      <c r="J9" s="33">
        <f>SUM(J10:J13)</f>
        <v>15284155000</v>
      </c>
      <c r="K9" s="33">
        <f t="shared" ref="K9:T9" si="2">SUM(K10:K13)</f>
        <v>0</v>
      </c>
      <c r="L9" s="33">
        <f t="shared" si="2"/>
        <v>0</v>
      </c>
      <c r="M9" s="33">
        <f t="shared" si="2"/>
        <v>15284155000</v>
      </c>
      <c r="N9" s="34">
        <f t="shared" si="2"/>
        <v>1187338000</v>
      </c>
      <c r="O9" s="34">
        <f t="shared" si="2"/>
        <v>14096817000</v>
      </c>
      <c r="P9" s="34">
        <f t="shared" si="2"/>
        <v>14096817000</v>
      </c>
      <c r="Q9" s="34">
        <f t="shared" si="2"/>
        <v>0</v>
      </c>
      <c r="R9" s="34">
        <f t="shared" si="2"/>
        <v>8993345916</v>
      </c>
      <c r="S9" s="34">
        <f t="shared" si="2"/>
        <v>8993345916</v>
      </c>
      <c r="T9" s="34">
        <f t="shared" si="2"/>
        <v>8993345916</v>
      </c>
      <c r="U9" s="36">
        <f t="shared" ref="U9:U22" si="3">+O9-R9</f>
        <v>5103471084</v>
      </c>
      <c r="V9" s="37">
        <f t="shared" ref="V9:V22" si="4">+R9/O9</f>
        <v>0.63796996981659049</v>
      </c>
      <c r="W9" s="37">
        <f t="shared" ref="W9:W22" si="5">+S9/O9</f>
        <v>0.63796996981659049</v>
      </c>
      <c r="X9" s="37">
        <f t="shared" ref="X9:X22" si="6">+T9/O9</f>
        <v>0.63796996981659049</v>
      </c>
      <c r="Y9" s="19"/>
      <c r="Z9" s="20"/>
    </row>
    <row r="10" spans="1:26" ht="35.1" customHeight="1" thickTop="1" thickBot="1">
      <c r="A10" s="15" t="s">
        <v>20</v>
      </c>
      <c r="B10" s="15" t="s">
        <v>21</v>
      </c>
      <c r="C10" s="15" t="s">
        <v>21</v>
      </c>
      <c r="D10" s="15" t="s">
        <v>21</v>
      </c>
      <c r="E10" s="15"/>
      <c r="F10" s="15" t="s">
        <v>22</v>
      </c>
      <c r="G10" s="15" t="s">
        <v>39</v>
      </c>
      <c r="H10" s="15" t="s">
        <v>34</v>
      </c>
      <c r="I10" s="16" t="s">
        <v>23</v>
      </c>
      <c r="J10" s="18">
        <v>9430223000</v>
      </c>
      <c r="K10" s="18">
        <v>0</v>
      </c>
      <c r="L10" s="18">
        <v>0</v>
      </c>
      <c r="M10" s="18">
        <v>9430223000</v>
      </c>
      <c r="N10" s="17">
        <v>0</v>
      </c>
      <c r="O10" s="21">
        <f t="shared" si="1"/>
        <v>9430223000</v>
      </c>
      <c r="P10" s="17">
        <v>9430223000</v>
      </c>
      <c r="Q10" s="17">
        <v>0</v>
      </c>
      <c r="R10" s="17">
        <v>5948975419</v>
      </c>
      <c r="S10" s="17">
        <v>5948975419</v>
      </c>
      <c r="T10" s="17">
        <v>5948975419</v>
      </c>
      <c r="U10" s="22">
        <f t="shared" si="3"/>
        <v>3481247581</v>
      </c>
      <c r="V10" s="23">
        <f t="shared" si="4"/>
        <v>0.63084143598725073</v>
      </c>
      <c r="W10" s="23">
        <f t="shared" si="5"/>
        <v>0.63084143598725073</v>
      </c>
      <c r="X10" s="23">
        <f t="shared" si="6"/>
        <v>0.63084143598725073</v>
      </c>
      <c r="Y10" s="19"/>
      <c r="Z10" s="20"/>
    </row>
    <row r="11" spans="1:26" ht="35.1" customHeight="1" thickTop="1" thickBot="1">
      <c r="A11" s="15" t="s">
        <v>20</v>
      </c>
      <c r="B11" s="15" t="s">
        <v>21</v>
      </c>
      <c r="C11" s="15" t="s">
        <v>21</v>
      </c>
      <c r="D11" s="15" t="s">
        <v>24</v>
      </c>
      <c r="E11" s="15"/>
      <c r="F11" s="15" t="s">
        <v>22</v>
      </c>
      <c r="G11" s="15" t="s">
        <v>39</v>
      </c>
      <c r="H11" s="15" t="s">
        <v>34</v>
      </c>
      <c r="I11" s="16" t="s">
        <v>25</v>
      </c>
      <c r="J11" s="18">
        <v>3432524000</v>
      </c>
      <c r="K11" s="18">
        <v>0</v>
      </c>
      <c r="L11" s="18">
        <v>0</v>
      </c>
      <c r="M11" s="18">
        <v>3432524000</v>
      </c>
      <c r="N11" s="17">
        <v>0</v>
      </c>
      <c r="O11" s="21">
        <f t="shared" si="1"/>
        <v>3432524000</v>
      </c>
      <c r="P11" s="17">
        <v>3432524000</v>
      </c>
      <c r="Q11" s="17">
        <v>0</v>
      </c>
      <c r="R11" s="17">
        <v>2218244683</v>
      </c>
      <c r="S11" s="17">
        <v>2218244683</v>
      </c>
      <c r="T11" s="17">
        <v>2218244683</v>
      </c>
      <c r="U11" s="22">
        <f t="shared" si="3"/>
        <v>1214279317</v>
      </c>
      <c r="V11" s="23">
        <f t="shared" si="4"/>
        <v>0.64624302204441975</v>
      </c>
      <c r="W11" s="23">
        <f t="shared" si="5"/>
        <v>0.64624302204441975</v>
      </c>
      <c r="X11" s="23">
        <f t="shared" si="6"/>
        <v>0.64624302204441975</v>
      </c>
      <c r="Y11" s="19"/>
      <c r="Z11" s="20"/>
    </row>
    <row r="12" spans="1:26" ht="35.1" customHeight="1" thickTop="1" thickBot="1">
      <c r="A12" s="15" t="s">
        <v>20</v>
      </c>
      <c r="B12" s="15" t="s">
        <v>21</v>
      </c>
      <c r="C12" s="15" t="s">
        <v>21</v>
      </c>
      <c r="D12" s="15" t="s">
        <v>26</v>
      </c>
      <c r="E12" s="15"/>
      <c r="F12" s="15" t="s">
        <v>22</v>
      </c>
      <c r="G12" s="15" t="s">
        <v>39</v>
      </c>
      <c r="H12" s="15" t="s">
        <v>34</v>
      </c>
      <c r="I12" s="16" t="s">
        <v>27</v>
      </c>
      <c r="J12" s="18">
        <v>1234070000</v>
      </c>
      <c r="K12" s="18">
        <v>0</v>
      </c>
      <c r="L12" s="18">
        <v>0</v>
      </c>
      <c r="M12" s="18">
        <v>1234070000</v>
      </c>
      <c r="N12" s="17">
        <v>0</v>
      </c>
      <c r="O12" s="21">
        <f t="shared" si="1"/>
        <v>1234070000</v>
      </c>
      <c r="P12" s="17">
        <v>1234070000</v>
      </c>
      <c r="Q12" s="17">
        <v>0</v>
      </c>
      <c r="R12" s="17">
        <v>826125814</v>
      </c>
      <c r="S12" s="17">
        <v>826125814</v>
      </c>
      <c r="T12" s="17">
        <v>826125814</v>
      </c>
      <c r="U12" s="22">
        <f t="shared" si="3"/>
        <v>407944186</v>
      </c>
      <c r="V12" s="23">
        <f t="shared" si="4"/>
        <v>0.66943189122172975</v>
      </c>
      <c r="W12" s="23">
        <f t="shared" si="5"/>
        <v>0.66943189122172975</v>
      </c>
      <c r="X12" s="23">
        <f t="shared" si="6"/>
        <v>0.66943189122172975</v>
      </c>
      <c r="Y12" s="19"/>
      <c r="Z12" s="20"/>
    </row>
    <row r="13" spans="1:26" ht="35.1" customHeight="1" thickTop="1" thickBot="1">
      <c r="A13" s="15" t="s">
        <v>20</v>
      </c>
      <c r="B13" s="15" t="s">
        <v>21</v>
      </c>
      <c r="C13" s="15" t="s">
        <v>21</v>
      </c>
      <c r="D13" s="15" t="s">
        <v>29</v>
      </c>
      <c r="E13" s="15"/>
      <c r="F13" s="15" t="s">
        <v>22</v>
      </c>
      <c r="G13" s="15" t="s">
        <v>39</v>
      </c>
      <c r="H13" s="15" t="s">
        <v>34</v>
      </c>
      <c r="I13" s="16" t="s">
        <v>40</v>
      </c>
      <c r="J13" s="18">
        <v>1187338000</v>
      </c>
      <c r="K13" s="18">
        <v>0</v>
      </c>
      <c r="L13" s="18">
        <v>0</v>
      </c>
      <c r="M13" s="18">
        <v>1187338000</v>
      </c>
      <c r="N13" s="17">
        <v>1187338000</v>
      </c>
      <c r="O13" s="21">
        <f t="shared" si="1"/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22">
        <f t="shared" si="3"/>
        <v>0</v>
      </c>
      <c r="V13" s="23">
        <v>0</v>
      </c>
      <c r="W13" s="23">
        <v>0</v>
      </c>
      <c r="X13" s="23">
        <v>0</v>
      </c>
      <c r="Y13" s="19"/>
      <c r="Z13" s="20"/>
    </row>
    <row r="14" spans="1:26" ht="35.1" customHeight="1" thickTop="1" thickBot="1">
      <c r="A14" s="13" t="s">
        <v>20</v>
      </c>
      <c r="B14" s="13"/>
      <c r="C14" s="13"/>
      <c r="D14" s="13"/>
      <c r="E14" s="13"/>
      <c r="F14" s="13"/>
      <c r="G14" s="13"/>
      <c r="H14" s="13"/>
      <c r="I14" s="14" t="s">
        <v>44</v>
      </c>
      <c r="J14" s="33">
        <f>+J15</f>
        <v>2024189000</v>
      </c>
      <c r="K14" s="33">
        <f t="shared" ref="K14:T14" si="7">+K15</f>
        <v>0</v>
      </c>
      <c r="L14" s="33">
        <f t="shared" si="7"/>
        <v>0</v>
      </c>
      <c r="M14" s="33">
        <f t="shared" si="7"/>
        <v>2024189000</v>
      </c>
      <c r="N14" s="34">
        <f t="shared" si="7"/>
        <v>0</v>
      </c>
      <c r="O14" s="35">
        <f t="shared" si="1"/>
        <v>2024189000</v>
      </c>
      <c r="P14" s="34">
        <f t="shared" si="7"/>
        <v>1858839722.0999999</v>
      </c>
      <c r="Q14" s="34">
        <f t="shared" si="7"/>
        <v>165349277.90000001</v>
      </c>
      <c r="R14" s="34">
        <f t="shared" si="7"/>
        <v>1470451919.26</v>
      </c>
      <c r="S14" s="34">
        <f t="shared" si="7"/>
        <v>951319976.21000004</v>
      </c>
      <c r="T14" s="34">
        <f t="shared" si="7"/>
        <v>947803976.21000004</v>
      </c>
      <c r="U14" s="36">
        <f t="shared" si="3"/>
        <v>553737080.74000001</v>
      </c>
      <c r="V14" s="37">
        <f t="shared" si="4"/>
        <v>0.72644003067895335</v>
      </c>
      <c r="W14" s="37">
        <f t="shared" si="5"/>
        <v>0.46997586500568872</v>
      </c>
      <c r="X14" s="37">
        <f t="shared" si="6"/>
        <v>0.4682388730548383</v>
      </c>
      <c r="Y14" s="19"/>
      <c r="Z14" s="20"/>
    </row>
    <row r="15" spans="1:26" ht="35.1" customHeight="1" thickTop="1" thickBot="1">
      <c r="A15" s="15" t="s">
        <v>20</v>
      </c>
      <c r="B15" s="15" t="s">
        <v>24</v>
      </c>
      <c r="C15" s="15"/>
      <c r="D15" s="15"/>
      <c r="E15" s="15"/>
      <c r="F15" s="15" t="s">
        <v>22</v>
      </c>
      <c r="G15" s="15" t="s">
        <v>39</v>
      </c>
      <c r="H15" s="15" t="s">
        <v>34</v>
      </c>
      <c r="I15" s="16" t="s">
        <v>28</v>
      </c>
      <c r="J15" s="18">
        <v>2024189000</v>
      </c>
      <c r="K15" s="18">
        <v>0</v>
      </c>
      <c r="L15" s="18">
        <v>0</v>
      </c>
      <c r="M15" s="18">
        <v>2024189000</v>
      </c>
      <c r="N15" s="17">
        <v>0</v>
      </c>
      <c r="O15" s="21">
        <f t="shared" si="1"/>
        <v>2024189000</v>
      </c>
      <c r="P15" s="17">
        <v>1858839722.0999999</v>
      </c>
      <c r="Q15" s="17">
        <v>165349277.90000001</v>
      </c>
      <c r="R15" s="17">
        <v>1470451919.26</v>
      </c>
      <c r="S15" s="17">
        <v>951319976.21000004</v>
      </c>
      <c r="T15" s="17">
        <v>947803976.21000004</v>
      </c>
      <c r="U15" s="22">
        <f t="shared" si="3"/>
        <v>553737080.74000001</v>
      </c>
      <c r="V15" s="23">
        <f t="shared" si="4"/>
        <v>0.72644003067895335</v>
      </c>
      <c r="W15" s="23">
        <f t="shared" si="5"/>
        <v>0.46997586500568872</v>
      </c>
      <c r="X15" s="23">
        <f t="shared" si="6"/>
        <v>0.4682388730548383</v>
      </c>
      <c r="Y15" s="19"/>
      <c r="Z15" s="20"/>
    </row>
    <row r="16" spans="1:26" ht="35.1" customHeight="1" thickTop="1" thickBot="1">
      <c r="A16" s="13" t="s">
        <v>20</v>
      </c>
      <c r="B16" s="13"/>
      <c r="C16" s="13"/>
      <c r="D16" s="13"/>
      <c r="E16" s="13"/>
      <c r="F16" s="13"/>
      <c r="G16" s="13"/>
      <c r="H16" s="13"/>
      <c r="I16" s="14" t="s">
        <v>45</v>
      </c>
      <c r="J16" s="33">
        <f>+J17</f>
        <v>65100000</v>
      </c>
      <c r="K16" s="33">
        <f t="shared" ref="K16:T16" si="8">+K17</f>
        <v>0</v>
      </c>
      <c r="L16" s="33">
        <f t="shared" si="8"/>
        <v>0</v>
      </c>
      <c r="M16" s="33">
        <f t="shared" si="8"/>
        <v>65100000</v>
      </c>
      <c r="N16" s="34">
        <f t="shared" si="8"/>
        <v>0</v>
      </c>
      <c r="O16" s="35">
        <f t="shared" si="1"/>
        <v>65100000</v>
      </c>
      <c r="P16" s="34">
        <f t="shared" si="8"/>
        <v>65100000</v>
      </c>
      <c r="Q16" s="34">
        <f t="shared" si="8"/>
        <v>0</v>
      </c>
      <c r="R16" s="34">
        <f t="shared" si="8"/>
        <v>33891665</v>
      </c>
      <c r="S16" s="34">
        <f t="shared" si="8"/>
        <v>33891665</v>
      </c>
      <c r="T16" s="34">
        <f t="shared" si="8"/>
        <v>33891665</v>
      </c>
      <c r="U16" s="36">
        <f t="shared" si="3"/>
        <v>31208335</v>
      </c>
      <c r="V16" s="37">
        <f t="shared" si="4"/>
        <v>0.52060929339477724</v>
      </c>
      <c r="W16" s="37">
        <f t="shared" si="5"/>
        <v>0.52060929339477724</v>
      </c>
      <c r="X16" s="37">
        <f t="shared" si="6"/>
        <v>0.52060929339477724</v>
      </c>
      <c r="Y16" s="19"/>
      <c r="Z16" s="20"/>
    </row>
    <row r="17" spans="1:26" ht="35.1" customHeight="1" thickTop="1" thickBot="1">
      <c r="A17" s="15" t="s">
        <v>20</v>
      </c>
      <c r="B17" s="15" t="s">
        <v>26</v>
      </c>
      <c r="C17" s="15" t="s">
        <v>29</v>
      </c>
      <c r="D17" s="15" t="s">
        <v>24</v>
      </c>
      <c r="E17" s="15" t="s">
        <v>30</v>
      </c>
      <c r="F17" s="15" t="s">
        <v>22</v>
      </c>
      <c r="G17" s="15" t="s">
        <v>39</v>
      </c>
      <c r="H17" s="15" t="s">
        <v>34</v>
      </c>
      <c r="I17" s="16" t="s">
        <v>31</v>
      </c>
      <c r="J17" s="18">
        <v>65100000</v>
      </c>
      <c r="K17" s="18">
        <v>0</v>
      </c>
      <c r="L17" s="18">
        <v>0</v>
      </c>
      <c r="M17" s="18">
        <v>65100000</v>
      </c>
      <c r="N17" s="17">
        <v>0</v>
      </c>
      <c r="O17" s="21">
        <f t="shared" si="1"/>
        <v>65100000</v>
      </c>
      <c r="P17" s="17">
        <v>65100000</v>
      </c>
      <c r="Q17" s="17">
        <v>0</v>
      </c>
      <c r="R17" s="17">
        <v>33891665</v>
      </c>
      <c r="S17" s="17">
        <v>33891665</v>
      </c>
      <c r="T17" s="17">
        <v>33891665</v>
      </c>
      <c r="U17" s="22">
        <f t="shared" si="3"/>
        <v>31208335</v>
      </c>
      <c r="V17" s="23">
        <f t="shared" si="4"/>
        <v>0.52060929339477724</v>
      </c>
      <c r="W17" s="23">
        <f t="shared" si="5"/>
        <v>0.52060929339477724</v>
      </c>
      <c r="X17" s="23">
        <f t="shared" si="6"/>
        <v>0.52060929339477724</v>
      </c>
      <c r="Y17" s="19"/>
      <c r="Z17" s="20"/>
    </row>
    <row r="18" spans="1:26" ht="35.1" customHeight="1" thickTop="1" thickBot="1">
      <c r="A18" s="13" t="s">
        <v>20</v>
      </c>
      <c r="B18" s="13"/>
      <c r="C18" s="13"/>
      <c r="D18" s="13"/>
      <c r="E18" s="13"/>
      <c r="F18" s="13"/>
      <c r="G18" s="13"/>
      <c r="H18" s="13"/>
      <c r="I18" s="14" t="s">
        <v>46</v>
      </c>
      <c r="J18" s="33">
        <f>+J19</f>
        <v>4390000</v>
      </c>
      <c r="K18" s="33">
        <f t="shared" ref="K18:T18" si="9">+K19</f>
        <v>0</v>
      </c>
      <c r="L18" s="33">
        <f t="shared" si="9"/>
        <v>0</v>
      </c>
      <c r="M18" s="33">
        <f t="shared" si="9"/>
        <v>4390000</v>
      </c>
      <c r="N18" s="34">
        <f t="shared" si="9"/>
        <v>0</v>
      </c>
      <c r="O18" s="35">
        <f t="shared" si="1"/>
        <v>4390000</v>
      </c>
      <c r="P18" s="34">
        <f t="shared" si="9"/>
        <v>0</v>
      </c>
      <c r="Q18" s="34">
        <f t="shared" si="9"/>
        <v>4390000</v>
      </c>
      <c r="R18" s="34">
        <f t="shared" si="9"/>
        <v>0</v>
      </c>
      <c r="S18" s="34">
        <f t="shared" si="9"/>
        <v>0</v>
      </c>
      <c r="T18" s="34">
        <f t="shared" si="9"/>
        <v>0</v>
      </c>
      <c r="U18" s="36">
        <f t="shared" si="3"/>
        <v>4390000</v>
      </c>
      <c r="V18" s="37">
        <f t="shared" si="4"/>
        <v>0</v>
      </c>
      <c r="W18" s="37">
        <f t="shared" si="5"/>
        <v>0</v>
      </c>
      <c r="X18" s="37">
        <f t="shared" si="6"/>
        <v>0</v>
      </c>
      <c r="Y18" s="19"/>
      <c r="Z18" s="20"/>
    </row>
    <row r="19" spans="1:26" ht="35.1" customHeight="1" thickTop="1" thickBot="1">
      <c r="A19" s="15" t="s">
        <v>20</v>
      </c>
      <c r="B19" s="15" t="s">
        <v>32</v>
      </c>
      <c r="C19" s="15" t="s">
        <v>21</v>
      </c>
      <c r="D19" s="15"/>
      <c r="E19" s="15"/>
      <c r="F19" s="15" t="s">
        <v>22</v>
      </c>
      <c r="G19" s="15" t="s">
        <v>39</v>
      </c>
      <c r="H19" s="15" t="s">
        <v>34</v>
      </c>
      <c r="I19" s="16" t="s">
        <v>33</v>
      </c>
      <c r="J19" s="18">
        <v>4390000</v>
      </c>
      <c r="K19" s="18">
        <v>0</v>
      </c>
      <c r="L19" s="18">
        <v>0</v>
      </c>
      <c r="M19" s="18">
        <v>4390000</v>
      </c>
      <c r="N19" s="17">
        <v>0</v>
      </c>
      <c r="O19" s="21">
        <f t="shared" si="1"/>
        <v>4390000</v>
      </c>
      <c r="P19" s="17">
        <v>0</v>
      </c>
      <c r="Q19" s="17">
        <v>4390000</v>
      </c>
      <c r="R19" s="17">
        <v>0</v>
      </c>
      <c r="S19" s="17">
        <v>0</v>
      </c>
      <c r="T19" s="17">
        <v>0</v>
      </c>
      <c r="U19" s="22">
        <f t="shared" si="3"/>
        <v>4390000</v>
      </c>
      <c r="V19" s="23">
        <f t="shared" si="4"/>
        <v>0</v>
      </c>
      <c r="W19" s="23">
        <f t="shared" si="5"/>
        <v>0</v>
      </c>
      <c r="X19" s="23">
        <f t="shared" si="6"/>
        <v>0</v>
      </c>
      <c r="Y19" s="19"/>
      <c r="Z19" s="20"/>
    </row>
    <row r="20" spans="1:26" ht="35.1" customHeight="1" thickTop="1" thickBot="1">
      <c r="A20" s="13" t="s">
        <v>35</v>
      </c>
      <c r="B20" s="13"/>
      <c r="C20" s="13"/>
      <c r="D20" s="13"/>
      <c r="E20" s="13"/>
      <c r="F20" s="13"/>
      <c r="G20" s="13"/>
      <c r="H20" s="13"/>
      <c r="I20" s="14" t="s">
        <v>47</v>
      </c>
      <c r="J20" s="33">
        <f>+J21</f>
        <v>13355000000</v>
      </c>
      <c r="K20" s="33">
        <f t="shared" ref="K20:T20" si="10">+K21</f>
        <v>0</v>
      </c>
      <c r="L20" s="33">
        <f t="shared" si="10"/>
        <v>0</v>
      </c>
      <c r="M20" s="33">
        <f t="shared" si="10"/>
        <v>13355000000</v>
      </c>
      <c r="N20" s="34">
        <f t="shared" si="10"/>
        <v>0</v>
      </c>
      <c r="O20" s="35">
        <f t="shared" si="1"/>
        <v>13355000000</v>
      </c>
      <c r="P20" s="34">
        <f t="shared" si="10"/>
        <v>12597560727.299999</v>
      </c>
      <c r="Q20" s="34">
        <f t="shared" si="10"/>
        <v>757439272.70000005</v>
      </c>
      <c r="R20" s="34">
        <f t="shared" si="10"/>
        <v>9199470923.1399994</v>
      </c>
      <c r="S20" s="34">
        <f t="shared" si="10"/>
        <v>4938125324.3999996</v>
      </c>
      <c r="T20" s="34">
        <f t="shared" si="10"/>
        <v>4902130894.3999996</v>
      </c>
      <c r="U20" s="36">
        <f t="shared" si="3"/>
        <v>4155529076.8600006</v>
      </c>
      <c r="V20" s="37">
        <f t="shared" si="4"/>
        <v>0.68884095268738299</v>
      </c>
      <c r="W20" s="37">
        <f t="shared" si="5"/>
        <v>0.36975854169973787</v>
      </c>
      <c r="X20" s="37">
        <f t="shared" si="6"/>
        <v>0.3670633391538749</v>
      </c>
      <c r="Y20" s="19"/>
      <c r="Z20" s="20"/>
    </row>
    <row r="21" spans="1:26" ht="57" customHeight="1" thickTop="1" thickBot="1">
      <c r="A21" s="15" t="s">
        <v>35</v>
      </c>
      <c r="B21" s="15" t="s">
        <v>36</v>
      </c>
      <c r="C21" s="15" t="s">
        <v>37</v>
      </c>
      <c r="D21" s="15" t="s">
        <v>38</v>
      </c>
      <c r="E21" s="15"/>
      <c r="F21" s="15" t="s">
        <v>22</v>
      </c>
      <c r="G21" s="15" t="s">
        <v>39</v>
      </c>
      <c r="H21" s="15" t="s">
        <v>34</v>
      </c>
      <c r="I21" s="16" t="s">
        <v>41</v>
      </c>
      <c r="J21" s="18">
        <v>13355000000</v>
      </c>
      <c r="K21" s="18">
        <v>0</v>
      </c>
      <c r="L21" s="18">
        <v>0</v>
      </c>
      <c r="M21" s="18">
        <v>13355000000</v>
      </c>
      <c r="N21" s="17">
        <v>0</v>
      </c>
      <c r="O21" s="21">
        <f t="shared" si="1"/>
        <v>13355000000</v>
      </c>
      <c r="P21" s="17">
        <v>12597560727.299999</v>
      </c>
      <c r="Q21" s="17">
        <v>757439272.70000005</v>
      </c>
      <c r="R21" s="17">
        <v>9199470923.1399994</v>
      </c>
      <c r="S21" s="17">
        <v>4938125324.3999996</v>
      </c>
      <c r="T21" s="17">
        <v>4902130894.3999996</v>
      </c>
      <c r="U21" s="22">
        <f t="shared" si="3"/>
        <v>4155529076.8600006</v>
      </c>
      <c r="V21" s="23">
        <f t="shared" si="4"/>
        <v>0.68884095268738299</v>
      </c>
      <c r="W21" s="23">
        <f t="shared" si="5"/>
        <v>0.36975854169973787</v>
      </c>
      <c r="X21" s="23">
        <f t="shared" si="6"/>
        <v>0.3670633391538749</v>
      </c>
      <c r="Y21" s="19"/>
      <c r="Z21" s="20"/>
    </row>
    <row r="22" spans="1:26" ht="35.1" customHeight="1" thickTop="1" thickBot="1">
      <c r="A22" s="15"/>
      <c r="B22" s="15"/>
      <c r="C22" s="15"/>
      <c r="D22" s="15"/>
      <c r="E22" s="15"/>
      <c r="F22" s="15"/>
      <c r="G22" s="15"/>
      <c r="H22" s="15"/>
      <c r="I22" s="16" t="s">
        <v>59</v>
      </c>
      <c r="J22" s="18">
        <f>+J8+J20</f>
        <v>30732834000</v>
      </c>
      <c r="K22" s="18">
        <f t="shared" ref="K22:T22" si="11">+K8+K20</f>
        <v>0</v>
      </c>
      <c r="L22" s="18">
        <f t="shared" si="11"/>
        <v>0</v>
      </c>
      <c r="M22" s="18">
        <f t="shared" si="11"/>
        <v>30732834000</v>
      </c>
      <c r="N22" s="17">
        <f t="shared" si="11"/>
        <v>1187338000</v>
      </c>
      <c r="O22" s="21">
        <f t="shared" si="1"/>
        <v>29545496000</v>
      </c>
      <c r="P22" s="17">
        <f t="shared" si="11"/>
        <v>28618317449.400002</v>
      </c>
      <c r="Q22" s="17">
        <f t="shared" si="11"/>
        <v>927178550.60000002</v>
      </c>
      <c r="R22" s="17">
        <f t="shared" si="11"/>
        <v>19697160423.400002</v>
      </c>
      <c r="S22" s="17">
        <f t="shared" si="11"/>
        <v>14916682881.609999</v>
      </c>
      <c r="T22" s="17">
        <f t="shared" si="11"/>
        <v>14877172451.609999</v>
      </c>
      <c r="U22" s="22">
        <f t="shared" si="3"/>
        <v>9848335576.5999985</v>
      </c>
      <c r="V22" s="23">
        <f t="shared" si="4"/>
        <v>0.66667218663040895</v>
      </c>
      <c r="W22" s="23">
        <f t="shared" si="5"/>
        <v>0.50487163531152091</v>
      </c>
      <c r="X22" s="23">
        <f t="shared" si="6"/>
        <v>0.50353436109551175</v>
      </c>
      <c r="Y22" s="19"/>
      <c r="Z22" s="20"/>
    </row>
    <row r="23" spans="1:26" ht="15.75" thickTop="1">
      <c r="A23" s="7" t="s">
        <v>55</v>
      </c>
      <c r="B23" s="7"/>
      <c r="C23" s="7"/>
      <c r="D23" s="7"/>
      <c r="E23" s="7"/>
      <c r="F23" s="7"/>
      <c r="G23" s="7"/>
      <c r="H23" s="7"/>
      <c r="I23" s="7"/>
      <c r="J23" s="2"/>
      <c r="K23" s="7"/>
      <c r="L23" s="7"/>
      <c r="M23" s="2"/>
      <c r="N23" s="20"/>
      <c r="O23" s="20"/>
      <c r="P23" s="8"/>
      <c r="Q23" s="8"/>
      <c r="R23" s="9"/>
      <c r="S23" s="10"/>
      <c r="T23" s="10"/>
      <c r="U23" s="10"/>
      <c r="V23" s="24"/>
      <c r="W23" s="24"/>
      <c r="X23" s="24"/>
      <c r="Y23" s="25"/>
      <c r="Z23" s="26"/>
    </row>
    <row r="24" spans="1:26">
      <c r="A24" s="7" t="s">
        <v>56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7"/>
      <c r="O24" s="27"/>
      <c r="P24" s="8"/>
      <c r="Q24" s="8"/>
      <c r="R24" s="9"/>
      <c r="S24" s="10"/>
      <c r="T24" s="10"/>
      <c r="U24" s="10"/>
      <c r="V24" s="24"/>
      <c r="W24" s="24"/>
      <c r="X24" s="24"/>
      <c r="Y24" s="25"/>
      <c r="Z24" s="26"/>
    </row>
    <row r="25" spans="1:26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8"/>
      <c r="Q25" s="8"/>
      <c r="R25" s="9"/>
      <c r="S25" s="10"/>
      <c r="T25" s="10"/>
      <c r="U25" s="10"/>
      <c r="V25" s="4"/>
      <c r="W25" s="4"/>
      <c r="X25" s="4"/>
      <c r="Y25" s="3"/>
    </row>
    <row r="26" spans="1:26">
      <c r="A26" s="4"/>
      <c r="B26" s="4"/>
      <c r="C26" s="4"/>
      <c r="D26" s="3"/>
    </row>
    <row r="27" spans="1:26" ht="15" customHeight="1">
      <c r="A27" s="3"/>
      <c r="B27" s="3"/>
      <c r="C27" s="3"/>
      <c r="D27" s="3"/>
    </row>
    <row r="28" spans="1:26" ht="15" customHeight="1">
      <c r="A28" s="3"/>
      <c r="B28" s="3"/>
      <c r="C28" s="3"/>
      <c r="D28" s="3"/>
    </row>
    <row r="29" spans="1:26" ht="31.5" customHeight="1">
      <c r="A29" s="3"/>
      <c r="B29" s="3"/>
      <c r="C29" s="3"/>
      <c r="D29" s="3"/>
    </row>
    <row r="30" spans="1:26" ht="26.25" customHeight="1">
      <c r="A30" s="3"/>
      <c r="B30" s="3"/>
      <c r="C30" s="3"/>
      <c r="D30" s="3"/>
    </row>
    <row r="31" spans="1:26" ht="21.75" customHeight="1">
      <c r="A31" s="3"/>
      <c r="B31" s="3"/>
      <c r="C31" s="3"/>
      <c r="D31" s="3"/>
    </row>
    <row r="32" spans="1:26">
      <c r="A32" s="3"/>
      <c r="B32" s="3"/>
      <c r="C32" s="3"/>
      <c r="D32" s="3"/>
    </row>
    <row r="33" spans="22:25" ht="32.25" customHeight="1">
      <c r="V33" s="3"/>
      <c r="W33" s="3"/>
      <c r="X33" s="3"/>
      <c r="Y33" s="3"/>
    </row>
    <row r="34" spans="22:25">
      <c r="V34" s="3"/>
      <c r="W34" s="3"/>
      <c r="X34" s="3"/>
      <c r="Y34" s="3"/>
    </row>
    <row r="35" spans="22:25">
      <c r="V35" s="3"/>
      <c r="W35" s="3"/>
      <c r="X35" s="3"/>
      <c r="Y35" s="3"/>
    </row>
    <row r="36" spans="22:25">
      <c r="V36" s="3"/>
      <c r="W36" s="3"/>
      <c r="X36" s="3"/>
      <c r="Y36" s="3"/>
    </row>
    <row r="37" spans="22:25">
      <c r="V37" s="3"/>
      <c r="W37" s="3"/>
      <c r="X37" s="3"/>
      <c r="Y37" s="3"/>
    </row>
    <row r="38" spans="22:25">
      <c r="V38" s="3"/>
      <c r="W38" s="3"/>
      <c r="X38" s="3"/>
      <c r="Y38" s="3"/>
    </row>
    <row r="49" ht="33" customHeight="1"/>
    <row r="52" ht="33.950000000000003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2" ht="25.5" customHeight="1"/>
    <row r="79" ht="29.25" customHeight="1"/>
    <row r="80" ht="26.25" customHeight="1"/>
  </sheetData>
  <mergeCells count="4">
    <mergeCell ref="A2:X2"/>
    <mergeCell ref="A3:X3"/>
    <mergeCell ref="A4:X4"/>
    <mergeCell ref="T6:X6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2023-09-14T17:11:10Z</cp:lastPrinted>
  <dcterms:created xsi:type="dcterms:W3CDTF">2023-09-01T12:39:00Z</dcterms:created>
  <dcterms:modified xsi:type="dcterms:W3CDTF">2023-09-14T17:17:11Z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