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ABRIL 2023 PRESPTO - CIERRE\PDF\"/>
    </mc:Choice>
  </mc:AlternateContent>
  <bookViews>
    <workbookView xWindow="240" yWindow="120" windowWidth="18060" windowHeight="7050"/>
  </bookViews>
  <sheets>
    <sheet name="GESTION GENERAL " sheetId="1" r:id="rId1"/>
  </sheets>
  <definedNames>
    <definedName name="_xlnm.Print_Titles" localSheetId="0">'GESTION GENERAL '!$7:$7</definedName>
  </definedNames>
  <calcPr calcId="152511"/>
</workbook>
</file>

<file path=xl/calcChain.xml><?xml version="1.0" encoding="utf-8"?>
<calcChain xmlns="http://schemas.openxmlformats.org/spreadsheetml/2006/main">
  <c r="V49" i="1" l="1"/>
  <c r="U49" i="1"/>
  <c r="T49" i="1"/>
  <c r="S49" i="1"/>
  <c r="V48" i="1"/>
  <c r="U48" i="1"/>
  <c r="T48" i="1"/>
  <c r="S48" i="1"/>
  <c r="V47" i="1"/>
  <c r="U47" i="1"/>
  <c r="T47" i="1"/>
  <c r="S47" i="1"/>
  <c r="V46" i="1"/>
  <c r="U46" i="1"/>
  <c r="T46" i="1"/>
  <c r="S46" i="1"/>
  <c r="V45" i="1"/>
  <c r="U45" i="1"/>
  <c r="T45" i="1"/>
  <c r="S45" i="1"/>
  <c r="V44" i="1"/>
  <c r="U44" i="1"/>
  <c r="T44" i="1"/>
  <c r="S44" i="1"/>
  <c r="V43" i="1"/>
  <c r="U43" i="1"/>
  <c r="T43" i="1"/>
  <c r="S43" i="1"/>
  <c r="V42" i="1"/>
  <c r="U42" i="1"/>
  <c r="T42" i="1"/>
  <c r="S42" i="1"/>
  <c r="V41" i="1"/>
  <c r="U41" i="1"/>
  <c r="T41" i="1"/>
  <c r="S41" i="1"/>
  <c r="V40" i="1"/>
  <c r="U40" i="1"/>
  <c r="T40" i="1"/>
  <c r="S40" i="1"/>
  <c r="V39" i="1"/>
  <c r="U39" i="1"/>
  <c r="T39" i="1"/>
  <c r="S39" i="1"/>
  <c r="V38" i="1"/>
  <c r="U38" i="1"/>
  <c r="T38" i="1"/>
  <c r="S38" i="1"/>
  <c r="V37" i="1"/>
  <c r="U37" i="1"/>
  <c r="T37" i="1"/>
  <c r="S37" i="1"/>
  <c r="V36" i="1"/>
  <c r="U36" i="1"/>
  <c r="T36" i="1"/>
  <c r="S36" i="1"/>
  <c r="V35" i="1"/>
  <c r="U35" i="1"/>
  <c r="T35" i="1"/>
  <c r="S35" i="1"/>
  <c r="V34" i="1"/>
  <c r="U34" i="1"/>
  <c r="T34" i="1"/>
  <c r="S34" i="1"/>
  <c r="V33" i="1"/>
  <c r="U33" i="1"/>
  <c r="T33" i="1"/>
  <c r="S33" i="1"/>
  <c r="V32" i="1"/>
  <c r="U32" i="1"/>
  <c r="T32" i="1"/>
  <c r="S32" i="1"/>
  <c r="V30" i="1"/>
  <c r="U30" i="1"/>
  <c r="T30" i="1"/>
  <c r="S30" i="1"/>
  <c r="V28" i="1"/>
  <c r="U28" i="1"/>
  <c r="T28" i="1"/>
  <c r="S28" i="1"/>
  <c r="V27" i="1"/>
  <c r="U27" i="1"/>
  <c r="T27" i="1"/>
  <c r="S27" i="1"/>
  <c r="V25" i="1"/>
  <c r="U25" i="1"/>
  <c r="T25" i="1"/>
  <c r="S25" i="1"/>
  <c r="V24" i="1"/>
  <c r="U24" i="1"/>
  <c r="T24" i="1"/>
  <c r="S24" i="1"/>
  <c r="V23" i="1"/>
  <c r="U23" i="1"/>
  <c r="T23" i="1"/>
  <c r="S23" i="1"/>
  <c r="V22" i="1"/>
  <c r="U22" i="1"/>
  <c r="T22" i="1"/>
  <c r="S22" i="1"/>
  <c r="V21" i="1"/>
  <c r="U21" i="1"/>
  <c r="T21" i="1"/>
  <c r="S21" i="1"/>
  <c r="V20" i="1"/>
  <c r="U20" i="1"/>
  <c r="T20" i="1"/>
  <c r="S20" i="1"/>
  <c r="V19" i="1"/>
  <c r="U19" i="1"/>
  <c r="T19" i="1"/>
  <c r="S19" i="1"/>
  <c r="V18" i="1"/>
  <c r="U18" i="1"/>
  <c r="T18" i="1"/>
  <c r="S18" i="1"/>
  <c r="V17" i="1"/>
  <c r="U17" i="1"/>
  <c r="T17" i="1"/>
  <c r="S17" i="1"/>
  <c r="V16" i="1"/>
  <c r="U16" i="1"/>
  <c r="T16" i="1"/>
  <c r="S16" i="1"/>
  <c r="V14" i="1"/>
  <c r="U14" i="1"/>
  <c r="T14" i="1"/>
  <c r="S14" i="1"/>
  <c r="V12" i="1"/>
  <c r="U12" i="1"/>
  <c r="T12" i="1"/>
  <c r="S12" i="1"/>
  <c r="V11" i="1"/>
  <c r="U11" i="1"/>
  <c r="T11" i="1"/>
  <c r="S11" i="1"/>
  <c r="V10" i="1"/>
  <c r="U10" i="1"/>
  <c r="T10" i="1"/>
  <c r="S10" i="1"/>
  <c r="R31" i="1" l="1"/>
  <c r="Q31" i="1"/>
  <c r="P31" i="1"/>
  <c r="T31" i="1" s="1"/>
  <c r="O31" i="1"/>
  <c r="N31" i="1"/>
  <c r="M31" i="1"/>
  <c r="L31" i="1"/>
  <c r="K31" i="1"/>
  <c r="J31" i="1"/>
  <c r="R29" i="1"/>
  <c r="Q29" i="1"/>
  <c r="P29" i="1"/>
  <c r="T29" i="1" s="1"/>
  <c r="O29" i="1"/>
  <c r="N29" i="1"/>
  <c r="M29" i="1"/>
  <c r="L29" i="1"/>
  <c r="K29" i="1"/>
  <c r="J29" i="1"/>
  <c r="R26" i="1"/>
  <c r="Q26" i="1"/>
  <c r="P26" i="1"/>
  <c r="O26" i="1"/>
  <c r="N26" i="1"/>
  <c r="M26" i="1"/>
  <c r="S26" i="1" s="1"/>
  <c r="L26" i="1"/>
  <c r="K26" i="1"/>
  <c r="J26" i="1"/>
  <c r="R15" i="1"/>
  <c r="V15" i="1" s="1"/>
  <c r="Q15" i="1"/>
  <c r="P15" i="1"/>
  <c r="O15" i="1"/>
  <c r="N15" i="1"/>
  <c r="M15" i="1"/>
  <c r="S15" i="1" s="1"/>
  <c r="L15" i="1"/>
  <c r="K15" i="1"/>
  <c r="J15" i="1"/>
  <c r="R13" i="1"/>
  <c r="Q13" i="1"/>
  <c r="P13" i="1"/>
  <c r="T13" i="1" s="1"/>
  <c r="O13" i="1"/>
  <c r="N13" i="1"/>
  <c r="M13" i="1"/>
  <c r="L13" i="1"/>
  <c r="K13" i="1"/>
  <c r="J13" i="1"/>
  <c r="R9" i="1"/>
  <c r="Q9" i="1"/>
  <c r="P9" i="1"/>
  <c r="T9" i="1" s="1"/>
  <c r="O9" i="1"/>
  <c r="N9" i="1"/>
  <c r="M9" i="1"/>
  <c r="L9" i="1"/>
  <c r="K9" i="1"/>
  <c r="J9" i="1"/>
  <c r="U26" i="1" l="1"/>
  <c r="S9" i="1"/>
  <c r="S29" i="1"/>
  <c r="V9" i="1"/>
  <c r="S13" i="1"/>
  <c r="U13" i="1"/>
  <c r="T15" i="1"/>
  <c r="V29" i="1"/>
  <c r="S31" i="1"/>
  <c r="U31" i="1"/>
  <c r="U9" i="1"/>
  <c r="V26" i="1"/>
  <c r="U29" i="1"/>
  <c r="V13" i="1"/>
  <c r="U15" i="1"/>
  <c r="T26" i="1"/>
  <c r="V31" i="1"/>
  <c r="K8" i="1"/>
  <c r="K50" i="1" s="1"/>
  <c r="N8" i="1"/>
  <c r="N50" i="1" s="1"/>
  <c r="R8" i="1"/>
  <c r="J8" i="1"/>
  <c r="J50" i="1" s="1"/>
  <c r="Q8" i="1"/>
  <c r="M8" i="1"/>
  <c r="M50" i="1" s="1"/>
  <c r="P8" i="1"/>
  <c r="L8" i="1"/>
  <c r="L50" i="1" s="1"/>
  <c r="O8" i="1"/>
  <c r="O50" i="1" s="1"/>
  <c r="R50" i="1" l="1"/>
  <c r="V50" i="1" s="1"/>
  <c r="V8" i="1"/>
  <c r="P50" i="1"/>
  <c r="T50" i="1" s="1"/>
  <c r="T8" i="1"/>
  <c r="S50" i="1"/>
  <c r="Q50" i="1"/>
  <c r="U50" i="1" s="1"/>
  <c r="U8" i="1"/>
  <c r="S8" i="1"/>
</calcChain>
</file>

<file path=xl/sharedStrings.xml><?xml version="1.0" encoding="utf-8"?>
<sst xmlns="http://schemas.openxmlformats.org/spreadsheetml/2006/main" count="353" uniqueCount="114">
  <si>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</si>
  <si>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</si>
  <si>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</si>
  <si>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</si>
  <si>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</si>
  <si>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</si>
  <si>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</si>
  <si>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</si>
  <si>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</si>
  <si>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</si>
  <si>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</si>
  <si>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</si>
  <si>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</si>
  <si>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</si>
  <si>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</si>
  <si>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</si>
  <si>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</si>
  <si>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</si>
  <si>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</si>
  <si>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</si>
  <si>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</si>
  <si>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</si>
  <si>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</si>
  <si>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</si>
  <si>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</si>
  <si>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</si>
  <si>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</si>
  <si>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</si>
  <si>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</si>
  <si>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</si>
  <si>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</si>
  <si>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</si>
  <si>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A ORGANIZACIONES INTERNACIONALES</t>
  </si>
  <si>
    <t>04</t>
  </si>
  <si>
    <t>028</t>
  </si>
  <si>
    <t>RECURSOS A BANCOLDEX</t>
  </si>
  <si>
    <t>029</t>
  </si>
  <si>
    <t>RECURSOS AL FONDO FÍLMICO COLOMBIA (FFC) - LEY 1556 DE 2012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</si>
  <si>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</si>
  <si>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</si>
  <si>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</si>
  <si>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</si>
  <si>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</si>
  <si>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</si>
  <si>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</si>
  <si>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</si>
  <si>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</si>
  <si>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</si>
  <si>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</si>
  <si>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</si>
  <si>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</si>
  <si>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</si>
  <si>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</si>
  <si>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</si>
  <si>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</si>
  <si>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B</t>
  </si>
  <si>
    <t>APORTES AL FONDO DE CONTINGENCIAS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</si>
  <si>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</si>
  <si>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</si>
  <si>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</si>
  <si>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</si>
  <si>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</si>
  <si>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</si>
  <si>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</si>
  <si>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</si>
  <si>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</si>
  <si>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</si>
  <si>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</si>
  <si>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</si>
  <si>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</si>
  <si>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</si>
  <si>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</si>
  <si>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</si>
  <si>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</si>
  <si>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</si>
  <si>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</si>
  <si>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</si>
  <si>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</si>
  <si>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</si>
  <si>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</si>
  <si>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</si>
  <si>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</si>
  <si>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</si>
  <si>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</si>
  <si>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</si>
  <si>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</si>
  <si>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</si>
  <si>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</si>
  <si>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</si>
  <si>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</si>
  <si>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</si>
  <si>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</si>
  <si>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</si>
  <si>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</si>
  <si>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</si>
  <si>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</si>
  <si>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</si>
  <si>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</si>
  <si>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</si>
  <si>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</si>
  <si>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A+B+C</t>
  </si>
  <si>
    <t>APROPIACION SIN COMPROMETER</t>
  </si>
  <si>
    <t>MINISTERIO DE COMERCIO INDUSTRIA Y TURISMO</t>
  </si>
  <si>
    <t xml:space="preserve">INFORME DE EJECUCIÓN PRESUPUESTAL ACUMULADA CON CORTE AL 30 DE ABRIL DE 2023 </t>
  </si>
  <si>
    <t>COMP/ APR</t>
  </si>
  <si>
    <t>OBL/ APR</t>
  </si>
  <si>
    <t>PAGO/ APR</t>
  </si>
  <si>
    <t xml:space="preserve">Fuente de Información: SIIF Nación </t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</si>
  <si>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</si>
  <si>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</si>
  <si>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r>
      <rPr>
        <b/>
        <sz val="8"/>
        <rFont val="Arial"/>
        <family val="2"/>
      </rPr>
      <t>Nota3</t>
    </r>
    <r>
      <rPr>
        <sz val="8"/>
        <rFont val="Arial"/>
        <family val="2"/>
      </rPr>
      <t>: Resolución No. 0570 del 07 de Marzo de 2023 " Por la cual se efectúa una distribución en el Presupuesrto de Gastos de Funcionamiento del Ministerio de Hacienda y Crédito Público para la vigencia fiscal de 2023"</t>
    </r>
  </si>
  <si>
    <t xml:space="preserve">UNIDAD EJECUTORA 350101-000 GESTIÓN GENERAL </t>
  </si>
  <si>
    <t xml:space="preserve">FECHA DE GENERACIÓN: MAYO 02 DE 2023 </t>
  </si>
  <si>
    <t>SERVICIO DE LA DEUDA PUBLICA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</si>
</sst>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11"/>
      <name val="Arial Narrow"/>
      <family val="2"/>
    </font>
    <font>
      <b/>
      <sz val="11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2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right"/>
    </xf>
    <xf numFmtId="10" fontId="5" fillId="0" borderId="0" xfId="0" applyNumberFormat="1" applyFont="1" applyFill="1" applyBorder="1"/>
    <xf numFmtId="10" fontId="6" fillId="0" borderId="0" xfId="0" applyNumberFormat="1" applyFont="1" applyFill="1" applyBorder="1" applyAlignment="1">
      <alignment horizontal="right"/>
    </xf>
    <xf numFmtId="10" fontId="1" fillId="0" borderId="0" xfId="0" applyNumberFormat="1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10" fontId="6" fillId="0" borderId="0" xfId="0" applyNumberFormat="1" applyFont="1" applyFill="1" applyBorder="1" applyAlignment="1">
      <alignment horizontal="right" vertical="center" wrapText="1"/>
    </xf>
    <xf numFmtId="10" fontId="1" fillId="0" borderId="0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7" fontId="4" fillId="2" borderId="1" xfId="0" applyNumberFormat="1" applyFont="1" applyFill="1" applyBorder="1" applyAlignment="1">
      <alignment horizontal="right" vertical="center" wrapText="1" readingOrder="1"/>
    </xf>
    <xf numFmtId="7" fontId="9" fillId="2" borderId="1" xfId="0" applyNumberFormat="1" applyFont="1" applyFill="1" applyBorder="1" applyAlignment="1">
      <alignment horizontal="right" vertical="center" wrapText="1"/>
    </xf>
    <xf numFmtId="10" fontId="9" fillId="2" borderId="1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 readingOrder="1"/>
    </xf>
    <xf numFmtId="7" fontId="5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552450</xdr:colOff>
      <xdr:row>2</xdr:row>
      <xdr:rowOff>161925</xdr:rowOff>
    </xdr:to>
    <xdr:pic>
      <xdr:nvPicPr>
        <xdr:cNvPr id="2" name="Imagen 1" descr="cid:image003.jpg@01D9191D.0AD5096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0520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93"/>
  <sheetViews>
    <sheetView showGridLines="0" tabSelected="1" topLeftCell="A33" workbookViewId="0">
      <selection activeCell="D41" sqref="D41"/>
    </sheetView>
  </sheetViews>
  <sheetFormatPr baseColWidth="10" defaultRowHeight="15"/>
  <cols>
    <col min="1" max="5" width="5.42578125" customWidth="1"/>
    <col min="6" max="6" width="8" customWidth="1"/>
    <col min="7" max="8" width="4.5703125" customWidth="1"/>
    <col min="9" max="9" width="27.5703125" customWidth="1"/>
    <col min="10" max="10" width="18.85546875" customWidth="1"/>
    <col min="11" max="11" width="16.5703125" customWidth="1"/>
    <col min="12" max="12" width="15.7109375" customWidth="1"/>
    <col min="13" max="13" width="18.85546875" customWidth="1"/>
    <col min="14" max="14" width="16" customWidth="1"/>
    <col min="15" max="15" width="16.28515625" customWidth="1"/>
    <col min="16" max="16" width="16.7109375" customWidth="1"/>
    <col min="17" max="17" width="15.7109375" customWidth="1"/>
    <col min="18" max="18" width="16.28515625" customWidth="1"/>
    <col min="19" max="19" width="17.140625" customWidth="1"/>
    <col min="20" max="20" width="8.28515625" customWidth="1"/>
    <col min="21" max="21" width="7.140625" customWidth="1"/>
    <col min="22" max="22" width="6.140625" customWidth="1"/>
  </cols>
  <sheetData>
    <row r="3" spans="1:25" ht="16.5">
      <c r="A3" s="25" t="s">
        <v>102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4" spans="1:25" ht="16.5">
      <c r="A4" s="25" t="s">
        <v>103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5">
      <c r="A5" s="25" t="s">
        <v>111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Y5" s="2"/>
    </row>
    <row r="6" spans="1:25" ht="15.75" thickBot="1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1" t="s">
        <v>0</v>
      </c>
      <c r="N6" s="1" t="s">
        <v>0</v>
      </c>
      <c r="O6" s="1" t="s">
        <v>0</v>
      </c>
      <c r="P6" s="1" t="s">
        <v>0</v>
      </c>
      <c r="Q6" s="1" t="s">
        <v>0</v>
      </c>
      <c r="R6" s="28" t="s">
        <v>112</v>
      </c>
      <c r="S6" s="29"/>
      <c r="T6" s="29"/>
      <c r="U6" s="29"/>
      <c r="V6" s="29"/>
      <c r="Y6" s="2"/>
    </row>
    <row r="7" spans="1:25" ht="34.5" customHeight="1" thickTop="1" thickBot="1">
      <c r="A7" s="30" t="s">
        <v>1</v>
      </c>
      <c r="B7" s="30" t="s">
        <v>2</v>
      </c>
      <c r="C7" s="30" t="s">
        <v>3</v>
      </c>
      <c r="D7" s="30" t="s">
        <v>4</v>
      </c>
      <c r="E7" s="30" t="s">
        <v>5</v>
      </c>
      <c r="F7" s="30" t="s">
        <v>6</v>
      </c>
      <c r="G7" s="30" t="s">
        <v>7</v>
      </c>
      <c r="H7" s="30" t="s">
        <v>8</v>
      </c>
      <c r="I7" s="30" t="s">
        <v>9</v>
      </c>
      <c r="J7" s="30" t="s">
        <v>10</v>
      </c>
      <c r="K7" s="30" t="s">
        <v>11</v>
      </c>
      <c r="L7" s="30" t="s">
        <v>12</v>
      </c>
      <c r="M7" s="30" t="s">
        <v>13</v>
      </c>
      <c r="N7" s="30" t="s">
        <v>14</v>
      </c>
      <c r="O7" s="30" t="s">
        <v>15</v>
      </c>
      <c r="P7" s="30" t="s">
        <v>16</v>
      </c>
      <c r="Q7" s="30" t="s">
        <v>17</v>
      </c>
      <c r="R7" s="30" t="s">
        <v>18</v>
      </c>
      <c r="S7" s="31" t="s">
        <v>101</v>
      </c>
      <c r="T7" s="31" t="s">
        <v>104</v>
      </c>
      <c r="U7" s="31" t="s">
        <v>105</v>
      </c>
      <c r="V7" s="31" t="s">
        <v>106</v>
      </c>
      <c r="W7" s="7"/>
      <c r="X7" s="2"/>
      <c r="Y7" s="2"/>
    </row>
    <row r="8" spans="1:25" ht="35.1" customHeight="1" thickTop="1" thickBot="1">
      <c r="A8" s="16" t="s">
        <v>19</v>
      </c>
      <c r="B8" s="16"/>
      <c r="C8" s="16"/>
      <c r="D8" s="16"/>
      <c r="E8" s="16"/>
      <c r="F8" s="16"/>
      <c r="G8" s="16"/>
      <c r="H8" s="16"/>
      <c r="I8" s="17" t="s">
        <v>95</v>
      </c>
      <c r="J8" s="18">
        <f>+J9+J13+J15+J26</f>
        <v>392430208000</v>
      </c>
      <c r="K8" s="18">
        <f t="shared" ref="K8:R8" si="0">+K9+K13+K15+K26</f>
        <v>11000000000</v>
      </c>
      <c r="L8" s="18">
        <f t="shared" si="0"/>
        <v>0</v>
      </c>
      <c r="M8" s="18">
        <f t="shared" si="0"/>
        <v>403430208000</v>
      </c>
      <c r="N8" s="18">
        <f t="shared" si="0"/>
        <v>376175158520.08002</v>
      </c>
      <c r="O8" s="18">
        <f t="shared" si="0"/>
        <v>27255049479.920002</v>
      </c>
      <c r="P8" s="18">
        <f t="shared" si="0"/>
        <v>293120071623</v>
      </c>
      <c r="Q8" s="18">
        <f t="shared" si="0"/>
        <v>112333121574.63</v>
      </c>
      <c r="R8" s="18">
        <f t="shared" si="0"/>
        <v>112227145327.63</v>
      </c>
      <c r="S8" s="19">
        <f>+M8-P8</f>
        <v>110310136377</v>
      </c>
      <c r="T8" s="20">
        <f>+P8/M8</f>
        <v>0.72656946805282363</v>
      </c>
      <c r="U8" s="20">
        <f>+Q8/M8</f>
        <v>0.27844499332739608</v>
      </c>
      <c r="V8" s="20">
        <f>+R8/M8</f>
        <v>0.2781823053955097</v>
      </c>
      <c r="W8" s="4"/>
      <c r="X8" s="2"/>
      <c r="Y8" s="2"/>
    </row>
    <row r="9" spans="1:25" ht="35.1" customHeight="1" thickTop="1" thickBot="1">
      <c r="A9" s="16" t="s">
        <v>19</v>
      </c>
      <c r="B9" s="16" t="s">
        <v>20</v>
      </c>
      <c r="C9" s="16"/>
      <c r="D9" s="16"/>
      <c r="E9" s="16"/>
      <c r="F9" s="16"/>
      <c r="G9" s="16"/>
      <c r="H9" s="16"/>
      <c r="I9" s="17" t="s">
        <v>94</v>
      </c>
      <c r="J9" s="21">
        <f>SUM(J10:J12)</f>
        <v>46186259000</v>
      </c>
      <c r="K9" s="21">
        <f t="shared" ref="K9:R9" si="1">SUM(K10:K12)</f>
        <v>0</v>
      </c>
      <c r="L9" s="21">
        <f t="shared" si="1"/>
        <v>0</v>
      </c>
      <c r="M9" s="21">
        <f t="shared" si="1"/>
        <v>46186259000</v>
      </c>
      <c r="N9" s="21">
        <f t="shared" si="1"/>
        <v>46184826903</v>
      </c>
      <c r="O9" s="21">
        <f t="shared" si="1"/>
        <v>1432097</v>
      </c>
      <c r="P9" s="21">
        <f t="shared" si="1"/>
        <v>11793195298</v>
      </c>
      <c r="Q9" s="21">
        <f t="shared" si="1"/>
        <v>11665447217</v>
      </c>
      <c r="R9" s="21">
        <f t="shared" si="1"/>
        <v>11665447217</v>
      </c>
      <c r="S9" s="19">
        <f t="shared" ref="S9:S50" si="2">+M9-P9</f>
        <v>34393063702</v>
      </c>
      <c r="T9" s="20">
        <f t="shared" ref="T9:T50" si="3">+P9/M9</f>
        <v>0.25533991176899606</v>
      </c>
      <c r="U9" s="20">
        <f t="shared" ref="U9:U50" si="4">+Q9/M9</f>
        <v>0.25257397913522289</v>
      </c>
      <c r="V9" s="20">
        <f t="shared" ref="V9:V50" si="5">+R9/M9</f>
        <v>0.25257397913522289</v>
      </c>
      <c r="W9" s="4"/>
      <c r="X9" s="2"/>
      <c r="Y9" s="2"/>
    </row>
    <row r="10" spans="1:25" ht="35.1" customHeight="1" thickTop="1" thickBot="1">
      <c r="A10" s="11" t="s">
        <v>19</v>
      </c>
      <c r="B10" s="11" t="s">
        <v>20</v>
      </c>
      <c r="C10" s="11" t="s">
        <v>20</v>
      </c>
      <c r="D10" s="11" t="s">
        <v>20</v>
      </c>
      <c r="E10" s="11"/>
      <c r="F10" s="11" t="s">
        <v>21</v>
      </c>
      <c r="G10" s="11" t="s">
        <v>22</v>
      </c>
      <c r="H10" s="11" t="s">
        <v>23</v>
      </c>
      <c r="I10" s="12" t="s">
        <v>24</v>
      </c>
      <c r="J10" s="13">
        <v>26059688000</v>
      </c>
      <c r="K10" s="13">
        <v>0</v>
      </c>
      <c r="L10" s="13">
        <v>0</v>
      </c>
      <c r="M10" s="13">
        <v>26059688000</v>
      </c>
      <c r="N10" s="13">
        <v>26059688000</v>
      </c>
      <c r="O10" s="13">
        <v>0</v>
      </c>
      <c r="P10" s="13">
        <v>6550497815</v>
      </c>
      <c r="Q10" s="13">
        <v>6550497815</v>
      </c>
      <c r="R10" s="13">
        <v>6550497815</v>
      </c>
      <c r="S10" s="14">
        <f t="shared" si="2"/>
        <v>19509190185</v>
      </c>
      <c r="T10" s="15">
        <f t="shared" si="3"/>
        <v>0.25136516657451924</v>
      </c>
      <c r="U10" s="15">
        <f t="shared" si="4"/>
        <v>0.25136516657451924</v>
      </c>
      <c r="V10" s="15">
        <f t="shared" si="5"/>
        <v>0.25136516657451924</v>
      </c>
      <c r="W10" s="4"/>
      <c r="X10" s="2"/>
      <c r="Y10" s="2"/>
    </row>
    <row r="11" spans="1:25" ht="35.1" customHeight="1" thickTop="1" thickBot="1">
      <c r="A11" s="11" t="s">
        <v>19</v>
      </c>
      <c r="B11" s="11" t="s">
        <v>20</v>
      </c>
      <c r="C11" s="11" t="s">
        <v>20</v>
      </c>
      <c r="D11" s="11" t="s">
        <v>25</v>
      </c>
      <c r="E11" s="11"/>
      <c r="F11" s="11" t="s">
        <v>21</v>
      </c>
      <c r="G11" s="11" t="s">
        <v>22</v>
      </c>
      <c r="H11" s="11" t="s">
        <v>23</v>
      </c>
      <c r="I11" s="12" t="s">
        <v>26</v>
      </c>
      <c r="J11" s="13">
        <v>9164371000</v>
      </c>
      <c r="K11" s="13">
        <v>0</v>
      </c>
      <c r="L11" s="13">
        <v>0</v>
      </c>
      <c r="M11" s="13">
        <v>9164371000</v>
      </c>
      <c r="N11" s="13">
        <v>9162938903</v>
      </c>
      <c r="O11" s="13">
        <v>1432097</v>
      </c>
      <c r="P11" s="13">
        <v>2611278571</v>
      </c>
      <c r="Q11" s="13">
        <v>2483530490</v>
      </c>
      <c r="R11" s="13">
        <v>2483530490</v>
      </c>
      <c r="S11" s="14">
        <f t="shared" si="2"/>
        <v>6553092429</v>
      </c>
      <c r="T11" s="15">
        <f t="shared" si="3"/>
        <v>0.28493811206464686</v>
      </c>
      <c r="U11" s="15">
        <f t="shared" si="4"/>
        <v>0.27099846677966222</v>
      </c>
      <c r="V11" s="15">
        <f t="shared" si="5"/>
        <v>0.27099846677966222</v>
      </c>
      <c r="W11" s="4"/>
      <c r="X11" s="2"/>
      <c r="Y11" s="2"/>
    </row>
    <row r="12" spans="1:25" ht="35.1" customHeight="1" thickTop="1" thickBot="1">
      <c r="A12" s="11" t="s">
        <v>19</v>
      </c>
      <c r="B12" s="11" t="s">
        <v>20</v>
      </c>
      <c r="C12" s="11" t="s">
        <v>20</v>
      </c>
      <c r="D12" s="11" t="s">
        <v>27</v>
      </c>
      <c r="E12" s="11"/>
      <c r="F12" s="11" t="s">
        <v>21</v>
      </c>
      <c r="G12" s="11" t="s">
        <v>22</v>
      </c>
      <c r="H12" s="11" t="s">
        <v>23</v>
      </c>
      <c r="I12" s="12" t="s">
        <v>28</v>
      </c>
      <c r="J12" s="13">
        <v>10962200000</v>
      </c>
      <c r="K12" s="13">
        <v>0</v>
      </c>
      <c r="L12" s="13">
        <v>0</v>
      </c>
      <c r="M12" s="13">
        <v>10962200000</v>
      </c>
      <c r="N12" s="13">
        <v>10962200000</v>
      </c>
      <c r="O12" s="13">
        <v>0</v>
      </c>
      <c r="P12" s="13">
        <v>2631418912</v>
      </c>
      <c r="Q12" s="13">
        <v>2631418912</v>
      </c>
      <c r="R12" s="13">
        <v>2631418912</v>
      </c>
      <c r="S12" s="14">
        <f t="shared" si="2"/>
        <v>8330781088</v>
      </c>
      <c r="T12" s="15">
        <f t="shared" si="3"/>
        <v>0.24004478225173778</v>
      </c>
      <c r="U12" s="15">
        <f t="shared" si="4"/>
        <v>0.24004478225173778</v>
      </c>
      <c r="V12" s="15">
        <f t="shared" si="5"/>
        <v>0.24004478225173778</v>
      </c>
      <c r="W12" s="4"/>
      <c r="X12" s="2"/>
      <c r="Y12" s="2"/>
    </row>
    <row r="13" spans="1:25" ht="35.1" customHeight="1" thickTop="1" thickBot="1">
      <c r="A13" s="16" t="s">
        <v>19</v>
      </c>
      <c r="B13" s="16" t="s">
        <v>25</v>
      </c>
      <c r="C13" s="16"/>
      <c r="D13" s="16"/>
      <c r="E13" s="16"/>
      <c r="F13" s="16"/>
      <c r="G13" s="16"/>
      <c r="H13" s="16"/>
      <c r="I13" s="17" t="s">
        <v>96</v>
      </c>
      <c r="J13" s="21">
        <f>+J14</f>
        <v>20516237000</v>
      </c>
      <c r="K13" s="21">
        <f t="shared" ref="K13:R13" si="6">+K14</f>
        <v>0</v>
      </c>
      <c r="L13" s="21">
        <f t="shared" si="6"/>
        <v>0</v>
      </c>
      <c r="M13" s="21">
        <f t="shared" si="6"/>
        <v>20516237000</v>
      </c>
      <c r="N13" s="21">
        <f t="shared" si="6"/>
        <v>18289069989</v>
      </c>
      <c r="O13" s="21">
        <f t="shared" si="6"/>
        <v>2227167011</v>
      </c>
      <c r="P13" s="21">
        <f t="shared" si="6"/>
        <v>14794380569.92</v>
      </c>
      <c r="Q13" s="21">
        <f t="shared" si="6"/>
        <v>6139848255.5699997</v>
      </c>
      <c r="R13" s="21">
        <f t="shared" si="6"/>
        <v>6033872008.5699997</v>
      </c>
      <c r="S13" s="19">
        <f t="shared" si="2"/>
        <v>5721856430.0799999</v>
      </c>
      <c r="T13" s="20">
        <f t="shared" si="3"/>
        <v>0.72110594988349963</v>
      </c>
      <c r="U13" s="20">
        <f t="shared" si="4"/>
        <v>0.29926775829163993</v>
      </c>
      <c r="V13" s="20">
        <f t="shared" si="5"/>
        <v>0.29410227658073945</v>
      </c>
      <c r="W13" s="4"/>
      <c r="X13" s="2"/>
      <c r="Y13" s="2"/>
    </row>
    <row r="14" spans="1:25" ht="35.1" customHeight="1" thickTop="1" thickBot="1">
      <c r="A14" s="11" t="s">
        <v>19</v>
      </c>
      <c r="B14" s="11" t="s">
        <v>25</v>
      </c>
      <c r="C14" s="11"/>
      <c r="D14" s="11"/>
      <c r="E14" s="11"/>
      <c r="F14" s="11" t="s">
        <v>21</v>
      </c>
      <c r="G14" s="11" t="s">
        <v>22</v>
      </c>
      <c r="H14" s="11" t="s">
        <v>23</v>
      </c>
      <c r="I14" s="12" t="s">
        <v>29</v>
      </c>
      <c r="J14" s="13">
        <v>20516237000</v>
      </c>
      <c r="K14" s="13">
        <v>0</v>
      </c>
      <c r="L14" s="13">
        <v>0</v>
      </c>
      <c r="M14" s="13">
        <v>20516237000</v>
      </c>
      <c r="N14" s="13">
        <v>18289069989</v>
      </c>
      <c r="O14" s="13">
        <v>2227167011</v>
      </c>
      <c r="P14" s="13">
        <v>14794380569.92</v>
      </c>
      <c r="Q14" s="13">
        <v>6139848255.5699997</v>
      </c>
      <c r="R14" s="13">
        <v>6033872008.5699997</v>
      </c>
      <c r="S14" s="14">
        <f t="shared" si="2"/>
        <v>5721856430.0799999</v>
      </c>
      <c r="T14" s="15">
        <f t="shared" si="3"/>
        <v>0.72110594988349963</v>
      </c>
      <c r="U14" s="15">
        <f t="shared" si="4"/>
        <v>0.29926775829163993</v>
      </c>
      <c r="V14" s="15">
        <f t="shared" si="5"/>
        <v>0.29410227658073945</v>
      </c>
      <c r="W14" s="4"/>
      <c r="X14" s="2"/>
      <c r="Y14" s="2"/>
    </row>
    <row r="15" spans="1:25" ht="35.1" customHeight="1" thickTop="1" thickBot="1">
      <c r="A15" s="16" t="s">
        <v>19</v>
      </c>
      <c r="B15" s="16" t="s">
        <v>27</v>
      </c>
      <c r="C15" s="16"/>
      <c r="D15" s="16"/>
      <c r="E15" s="16"/>
      <c r="F15" s="16"/>
      <c r="G15" s="16"/>
      <c r="H15" s="16"/>
      <c r="I15" s="17" t="s">
        <v>97</v>
      </c>
      <c r="J15" s="21">
        <f>SUM(J16:J25)</f>
        <v>310175482000</v>
      </c>
      <c r="K15" s="21">
        <f t="shared" ref="K15:R15" si="7">SUM(K16:K25)</f>
        <v>11000000000</v>
      </c>
      <c r="L15" s="21">
        <f t="shared" si="7"/>
        <v>0</v>
      </c>
      <c r="M15" s="21">
        <f t="shared" si="7"/>
        <v>321175482000</v>
      </c>
      <c r="N15" s="21">
        <f t="shared" si="7"/>
        <v>298135017628.08002</v>
      </c>
      <c r="O15" s="21">
        <f t="shared" si="7"/>
        <v>23040464371.920002</v>
      </c>
      <c r="P15" s="21">
        <f t="shared" si="7"/>
        <v>252966677691.08002</v>
      </c>
      <c r="Q15" s="21">
        <f t="shared" si="7"/>
        <v>80962008038.059998</v>
      </c>
      <c r="R15" s="21">
        <f t="shared" si="7"/>
        <v>80962008038.059998</v>
      </c>
      <c r="S15" s="19">
        <f t="shared" si="2"/>
        <v>68208804308.919983</v>
      </c>
      <c r="T15" s="20">
        <f t="shared" si="3"/>
        <v>0.7876276112853472</v>
      </c>
      <c r="U15" s="20">
        <f t="shared" si="4"/>
        <v>0.25208028811508093</v>
      </c>
      <c r="V15" s="20">
        <f t="shared" si="5"/>
        <v>0.25208028811508093</v>
      </c>
      <c r="W15" s="4"/>
      <c r="X15" s="2"/>
      <c r="Y15" s="2"/>
    </row>
    <row r="16" spans="1:25" ht="45" customHeight="1" thickTop="1" thickBot="1">
      <c r="A16" s="11" t="s">
        <v>19</v>
      </c>
      <c r="B16" s="11" t="s">
        <v>27</v>
      </c>
      <c r="C16" s="11" t="s">
        <v>20</v>
      </c>
      <c r="D16" s="11" t="s">
        <v>20</v>
      </c>
      <c r="E16" s="11" t="s">
        <v>30</v>
      </c>
      <c r="F16" s="11" t="s">
        <v>21</v>
      </c>
      <c r="G16" s="11" t="s">
        <v>22</v>
      </c>
      <c r="H16" s="11" t="s">
        <v>23</v>
      </c>
      <c r="I16" s="12" t="s">
        <v>31</v>
      </c>
      <c r="J16" s="13">
        <v>158651899000</v>
      </c>
      <c r="K16" s="13">
        <v>0</v>
      </c>
      <c r="L16" s="13">
        <v>0</v>
      </c>
      <c r="M16" s="13">
        <v>158651899000</v>
      </c>
      <c r="N16" s="13">
        <v>158651899000</v>
      </c>
      <c r="O16" s="13">
        <v>0</v>
      </c>
      <c r="P16" s="13">
        <v>158651899000</v>
      </c>
      <c r="Q16" s="13">
        <v>51451899000</v>
      </c>
      <c r="R16" s="13">
        <v>51451899000</v>
      </c>
      <c r="S16" s="14">
        <f t="shared" si="2"/>
        <v>0</v>
      </c>
      <c r="T16" s="15">
        <f t="shared" si="3"/>
        <v>1</v>
      </c>
      <c r="U16" s="15">
        <f t="shared" si="4"/>
        <v>0.32430685875370457</v>
      </c>
      <c r="V16" s="15">
        <f t="shared" si="5"/>
        <v>0.32430685875370457</v>
      </c>
      <c r="W16" s="4"/>
      <c r="X16" s="2"/>
      <c r="Y16" s="2"/>
    </row>
    <row r="17" spans="1:25" ht="35.1" customHeight="1" thickTop="1" thickBot="1">
      <c r="A17" s="11" t="s">
        <v>19</v>
      </c>
      <c r="B17" s="11" t="s">
        <v>27</v>
      </c>
      <c r="C17" s="11" t="s">
        <v>25</v>
      </c>
      <c r="D17" s="11" t="s">
        <v>25</v>
      </c>
      <c r="E17" s="11"/>
      <c r="F17" s="11" t="s">
        <v>21</v>
      </c>
      <c r="G17" s="11" t="s">
        <v>22</v>
      </c>
      <c r="H17" s="11" t="s">
        <v>23</v>
      </c>
      <c r="I17" s="12" t="s">
        <v>32</v>
      </c>
      <c r="J17" s="13">
        <v>10795890000</v>
      </c>
      <c r="K17" s="13">
        <v>0</v>
      </c>
      <c r="L17" s="13">
        <v>0</v>
      </c>
      <c r="M17" s="13">
        <v>10795890000</v>
      </c>
      <c r="N17" s="13">
        <v>10265006175</v>
      </c>
      <c r="O17" s="13">
        <v>530883825</v>
      </c>
      <c r="P17" s="13">
        <v>10265006175</v>
      </c>
      <c r="Q17" s="13">
        <v>3200433423</v>
      </c>
      <c r="R17" s="13">
        <v>3200433423</v>
      </c>
      <c r="S17" s="14">
        <f t="shared" si="2"/>
        <v>530883825</v>
      </c>
      <c r="T17" s="15">
        <f t="shared" si="3"/>
        <v>0.95082537660165123</v>
      </c>
      <c r="U17" s="15">
        <f t="shared" si="4"/>
        <v>0.29644924346209528</v>
      </c>
      <c r="V17" s="15">
        <f t="shared" si="5"/>
        <v>0.29644924346209528</v>
      </c>
      <c r="W17" s="4"/>
      <c r="X17" s="2"/>
      <c r="Y17" s="2"/>
    </row>
    <row r="18" spans="1:25" ht="35.1" customHeight="1" thickTop="1" thickBot="1">
      <c r="A18" s="11" t="s">
        <v>19</v>
      </c>
      <c r="B18" s="11" t="s">
        <v>27</v>
      </c>
      <c r="C18" s="11" t="s">
        <v>27</v>
      </c>
      <c r="D18" s="11" t="s">
        <v>33</v>
      </c>
      <c r="E18" s="11" t="s">
        <v>34</v>
      </c>
      <c r="F18" s="11" t="s">
        <v>21</v>
      </c>
      <c r="G18" s="11" t="s">
        <v>22</v>
      </c>
      <c r="H18" s="11" t="s">
        <v>23</v>
      </c>
      <c r="I18" s="12" t="s">
        <v>35</v>
      </c>
      <c r="J18" s="13">
        <v>68305138000</v>
      </c>
      <c r="K18" s="13">
        <v>11000000000</v>
      </c>
      <c r="L18" s="13">
        <v>0</v>
      </c>
      <c r="M18" s="13">
        <v>79305138000</v>
      </c>
      <c r="N18" s="13">
        <v>79305138000</v>
      </c>
      <c r="O18" s="13">
        <v>0</v>
      </c>
      <c r="P18" s="13">
        <v>43929138000</v>
      </c>
      <c r="Q18" s="13">
        <v>11000000000</v>
      </c>
      <c r="R18" s="13">
        <v>11000000000</v>
      </c>
      <c r="S18" s="14">
        <f t="shared" si="2"/>
        <v>35376000000</v>
      </c>
      <c r="T18" s="15">
        <f t="shared" si="3"/>
        <v>0.55392549723575291</v>
      </c>
      <c r="U18" s="15">
        <f t="shared" si="4"/>
        <v>0.13870475832221615</v>
      </c>
      <c r="V18" s="15">
        <f t="shared" si="5"/>
        <v>0.13870475832221615</v>
      </c>
      <c r="W18" s="4"/>
      <c r="X18" s="2"/>
      <c r="Y18" s="2"/>
    </row>
    <row r="19" spans="1:25" ht="35.1" customHeight="1" thickTop="1" thickBot="1">
      <c r="A19" s="11" t="s">
        <v>19</v>
      </c>
      <c r="B19" s="11" t="s">
        <v>27</v>
      </c>
      <c r="C19" s="11" t="s">
        <v>27</v>
      </c>
      <c r="D19" s="11" t="s">
        <v>33</v>
      </c>
      <c r="E19" s="11" t="s">
        <v>36</v>
      </c>
      <c r="F19" s="11" t="s">
        <v>21</v>
      </c>
      <c r="G19" s="11" t="s">
        <v>22</v>
      </c>
      <c r="H19" s="11" t="s">
        <v>23</v>
      </c>
      <c r="I19" s="12" t="s">
        <v>37</v>
      </c>
      <c r="J19" s="13">
        <v>9155767000</v>
      </c>
      <c r="K19" s="13">
        <v>0</v>
      </c>
      <c r="L19" s="13">
        <v>0</v>
      </c>
      <c r="M19" s="13">
        <v>9155767000</v>
      </c>
      <c r="N19" s="13">
        <v>9155767000</v>
      </c>
      <c r="O19" s="13">
        <v>0</v>
      </c>
      <c r="P19" s="13">
        <v>0</v>
      </c>
      <c r="Q19" s="13">
        <v>0</v>
      </c>
      <c r="R19" s="13">
        <v>0</v>
      </c>
      <c r="S19" s="14">
        <f t="shared" si="2"/>
        <v>9155767000</v>
      </c>
      <c r="T19" s="15">
        <f t="shared" si="3"/>
        <v>0</v>
      </c>
      <c r="U19" s="15">
        <f t="shared" si="4"/>
        <v>0</v>
      </c>
      <c r="V19" s="15">
        <f t="shared" si="5"/>
        <v>0</v>
      </c>
      <c r="W19" s="4"/>
      <c r="X19" s="2"/>
      <c r="Y19" s="2"/>
    </row>
    <row r="20" spans="1:25" ht="35.1" customHeight="1" thickTop="1" thickBot="1">
      <c r="A20" s="11" t="s">
        <v>19</v>
      </c>
      <c r="B20" s="11" t="s">
        <v>27</v>
      </c>
      <c r="C20" s="11" t="s">
        <v>33</v>
      </c>
      <c r="D20" s="11" t="s">
        <v>25</v>
      </c>
      <c r="E20" s="11" t="s">
        <v>38</v>
      </c>
      <c r="F20" s="11" t="s">
        <v>21</v>
      </c>
      <c r="G20" s="11" t="s">
        <v>22</v>
      </c>
      <c r="H20" s="11" t="s">
        <v>23</v>
      </c>
      <c r="I20" s="12" t="s">
        <v>39</v>
      </c>
      <c r="J20" s="13">
        <v>701975000</v>
      </c>
      <c r="K20" s="13">
        <v>0</v>
      </c>
      <c r="L20" s="13">
        <v>0</v>
      </c>
      <c r="M20" s="13">
        <v>701975000</v>
      </c>
      <c r="N20" s="13">
        <v>82865380.659999996</v>
      </c>
      <c r="O20" s="13">
        <v>619109619.34000003</v>
      </c>
      <c r="P20" s="13">
        <v>80361980.659999996</v>
      </c>
      <c r="Q20" s="13">
        <v>79707495.640000001</v>
      </c>
      <c r="R20" s="13">
        <v>79707495.640000001</v>
      </c>
      <c r="S20" s="14">
        <f t="shared" si="2"/>
        <v>621613019.34000003</v>
      </c>
      <c r="T20" s="15">
        <f t="shared" si="3"/>
        <v>0.11447983284304997</v>
      </c>
      <c r="U20" s="15">
        <f t="shared" si="4"/>
        <v>0.1135474847964671</v>
      </c>
      <c r="V20" s="15">
        <f t="shared" si="5"/>
        <v>0.1135474847964671</v>
      </c>
      <c r="W20" s="4"/>
      <c r="X20" s="2"/>
      <c r="Y20" s="2"/>
    </row>
    <row r="21" spans="1:25" ht="35.1" customHeight="1" thickTop="1" thickBot="1">
      <c r="A21" s="11" t="s">
        <v>19</v>
      </c>
      <c r="B21" s="11" t="s">
        <v>27</v>
      </c>
      <c r="C21" s="11" t="s">
        <v>33</v>
      </c>
      <c r="D21" s="11" t="s">
        <v>25</v>
      </c>
      <c r="E21" s="11" t="s">
        <v>40</v>
      </c>
      <c r="F21" s="11" t="s">
        <v>21</v>
      </c>
      <c r="G21" s="11" t="s">
        <v>22</v>
      </c>
      <c r="H21" s="11" t="s">
        <v>23</v>
      </c>
      <c r="I21" s="12" t="s">
        <v>41</v>
      </c>
      <c r="J21" s="13">
        <v>2605720000</v>
      </c>
      <c r="K21" s="13">
        <v>0</v>
      </c>
      <c r="L21" s="13">
        <v>0</v>
      </c>
      <c r="M21" s="13">
        <v>2605720000</v>
      </c>
      <c r="N21" s="13">
        <v>1264763000</v>
      </c>
      <c r="O21" s="13">
        <v>1340957000</v>
      </c>
      <c r="P21" s="13">
        <v>1157974000</v>
      </c>
      <c r="Q21" s="13">
        <v>1157974000</v>
      </c>
      <c r="R21" s="13">
        <v>1157974000</v>
      </c>
      <c r="S21" s="14">
        <f t="shared" si="2"/>
        <v>1447746000</v>
      </c>
      <c r="T21" s="15">
        <f t="shared" si="3"/>
        <v>0.44439694211196906</v>
      </c>
      <c r="U21" s="15">
        <f t="shared" si="4"/>
        <v>0.44439694211196906</v>
      </c>
      <c r="V21" s="15">
        <f t="shared" si="5"/>
        <v>0.44439694211196906</v>
      </c>
      <c r="W21" s="4"/>
      <c r="X21" s="2"/>
      <c r="Y21" s="2"/>
    </row>
    <row r="22" spans="1:25" ht="35.1" customHeight="1" thickTop="1" thickBot="1">
      <c r="A22" s="11" t="s">
        <v>19</v>
      </c>
      <c r="B22" s="11" t="s">
        <v>27</v>
      </c>
      <c r="C22" s="11" t="s">
        <v>33</v>
      </c>
      <c r="D22" s="11" t="s">
        <v>25</v>
      </c>
      <c r="E22" s="11" t="s">
        <v>42</v>
      </c>
      <c r="F22" s="11" t="s">
        <v>21</v>
      </c>
      <c r="G22" s="11" t="s">
        <v>22</v>
      </c>
      <c r="H22" s="11" t="s">
        <v>23</v>
      </c>
      <c r="I22" s="12" t="s">
        <v>43</v>
      </c>
      <c r="J22" s="13">
        <v>288793000</v>
      </c>
      <c r="K22" s="13">
        <v>0</v>
      </c>
      <c r="L22" s="13">
        <v>0</v>
      </c>
      <c r="M22" s="13">
        <v>288793000</v>
      </c>
      <c r="N22" s="13">
        <v>288793000</v>
      </c>
      <c r="O22" s="13">
        <v>0</v>
      </c>
      <c r="P22" s="13">
        <v>44031002</v>
      </c>
      <c r="Q22" s="13">
        <v>44031002</v>
      </c>
      <c r="R22" s="13">
        <v>44031002</v>
      </c>
      <c r="S22" s="14">
        <f t="shared" si="2"/>
        <v>244761998</v>
      </c>
      <c r="T22" s="15">
        <f t="shared" si="3"/>
        <v>0.15246561377872733</v>
      </c>
      <c r="U22" s="15">
        <f t="shared" si="4"/>
        <v>0.15246561377872733</v>
      </c>
      <c r="V22" s="15">
        <f t="shared" si="5"/>
        <v>0.15246561377872733</v>
      </c>
      <c r="W22" s="4"/>
      <c r="X22" s="2"/>
      <c r="Y22" s="2"/>
    </row>
    <row r="23" spans="1:25" ht="35.1" customHeight="1" thickTop="1" thickBot="1">
      <c r="A23" s="11" t="s">
        <v>19</v>
      </c>
      <c r="B23" s="11" t="s">
        <v>27</v>
      </c>
      <c r="C23" s="11" t="s">
        <v>33</v>
      </c>
      <c r="D23" s="11" t="s">
        <v>25</v>
      </c>
      <c r="E23" s="11" t="s">
        <v>44</v>
      </c>
      <c r="F23" s="11" t="s">
        <v>21</v>
      </c>
      <c r="G23" s="11" t="s">
        <v>22</v>
      </c>
      <c r="H23" s="11" t="s">
        <v>23</v>
      </c>
      <c r="I23" s="12" t="s">
        <v>45</v>
      </c>
      <c r="J23" s="13">
        <v>1951000</v>
      </c>
      <c r="K23" s="13">
        <v>0</v>
      </c>
      <c r="L23" s="13">
        <v>0</v>
      </c>
      <c r="M23" s="13">
        <v>1951000</v>
      </c>
      <c r="N23" s="13">
        <v>1484800</v>
      </c>
      <c r="O23" s="13">
        <v>466200</v>
      </c>
      <c r="P23" s="13">
        <v>1484800</v>
      </c>
      <c r="Q23" s="13">
        <v>1484800</v>
      </c>
      <c r="R23" s="13">
        <v>1484800</v>
      </c>
      <c r="S23" s="14">
        <f t="shared" si="2"/>
        <v>466200</v>
      </c>
      <c r="T23" s="15">
        <f t="shared" si="3"/>
        <v>0.76104561763198364</v>
      </c>
      <c r="U23" s="15">
        <f t="shared" si="4"/>
        <v>0.76104561763198364</v>
      </c>
      <c r="V23" s="15">
        <f t="shared" si="5"/>
        <v>0.76104561763198364</v>
      </c>
      <c r="W23" s="4"/>
      <c r="X23" s="2"/>
      <c r="Y23" s="2"/>
    </row>
    <row r="24" spans="1:25" ht="35.1" customHeight="1" thickTop="1" thickBot="1">
      <c r="A24" s="11" t="s">
        <v>19</v>
      </c>
      <c r="B24" s="11" t="s">
        <v>27</v>
      </c>
      <c r="C24" s="11" t="s">
        <v>33</v>
      </c>
      <c r="D24" s="11" t="s">
        <v>25</v>
      </c>
      <c r="E24" s="11" t="s">
        <v>46</v>
      </c>
      <c r="F24" s="11" t="s">
        <v>21</v>
      </c>
      <c r="G24" s="11" t="s">
        <v>22</v>
      </c>
      <c r="H24" s="11" t="s">
        <v>23</v>
      </c>
      <c r="I24" s="12" t="s">
        <v>47</v>
      </c>
      <c r="J24" s="13">
        <v>27856902000</v>
      </c>
      <c r="K24" s="13">
        <v>0</v>
      </c>
      <c r="L24" s="13">
        <v>0</v>
      </c>
      <c r="M24" s="13">
        <v>27856902000</v>
      </c>
      <c r="N24" s="13">
        <v>7307854272.4200001</v>
      </c>
      <c r="O24" s="13">
        <v>20549047727.580002</v>
      </c>
      <c r="P24" s="13">
        <v>7025335733.4200001</v>
      </c>
      <c r="Q24" s="13">
        <v>7025335733.4200001</v>
      </c>
      <c r="R24" s="13">
        <v>7025335733.4200001</v>
      </c>
      <c r="S24" s="14">
        <f t="shared" si="2"/>
        <v>20831566266.580002</v>
      </c>
      <c r="T24" s="15">
        <f t="shared" si="3"/>
        <v>0.25219371965410942</v>
      </c>
      <c r="U24" s="15">
        <f t="shared" si="4"/>
        <v>0.25219371965410942</v>
      </c>
      <c r="V24" s="15">
        <f t="shared" si="5"/>
        <v>0.25219371965410942</v>
      </c>
      <c r="W24" s="4"/>
      <c r="X24" s="2"/>
      <c r="Y24" s="2"/>
    </row>
    <row r="25" spans="1:25" ht="35.1" customHeight="1" thickTop="1" thickBot="1">
      <c r="A25" s="11" t="s">
        <v>19</v>
      </c>
      <c r="B25" s="11" t="s">
        <v>27</v>
      </c>
      <c r="C25" s="11" t="s">
        <v>48</v>
      </c>
      <c r="D25" s="11" t="s">
        <v>49</v>
      </c>
      <c r="E25" s="11" t="s">
        <v>30</v>
      </c>
      <c r="F25" s="11" t="s">
        <v>21</v>
      </c>
      <c r="G25" s="11" t="s">
        <v>22</v>
      </c>
      <c r="H25" s="11" t="s">
        <v>23</v>
      </c>
      <c r="I25" s="12" t="s">
        <v>50</v>
      </c>
      <c r="J25" s="13">
        <v>31811447000</v>
      </c>
      <c r="K25" s="13">
        <v>0</v>
      </c>
      <c r="L25" s="13">
        <v>0</v>
      </c>
      <c r="M25" s="13">
        <v>31811447000</v>
      </c>
      <c r="N25" s="13">
        <v>31811447000</v>
      </c>
      <c r="O25" s="13">
        <v>0</v>
      </c>
      <c r="P25" s="13">
        <v>31811447000</v>
      </c>
      <c r="Q25" s="13">
        <v>7001142584</v>
      </c>
      <c r="R25" s="13">
        <v>7001142584</v>
      </c>
      <c r="S25" s="14">
        <f t="shared" si="2"/>
        <v>0</v>
      </c>
      <c r="T25" s="15">
        <f t="shared" si="3"/>
        <v>1</v>
      </c>
      <c r="U25" s="15">
        <f t="shared" si="4"/>
        <v>0.22008249370108818</v>
      </c>
      <c r="V25" s="15">
        <f t="shared" si="5"/>
        <v>0.22008249370108818</v>
      </c>
      <c r="W25" s="4"/>
      <c r="X25" s="2"/>
      <c r="Y25" s="2"/>
    </row>
    <row r="26" spans="1:25" ht="35.1" customHeight="1" thickTop="1" thickBot="1">
      <c r="A26" s="16" t="s">
        <v>19</v>
      </c>
      <c r="B26" s="16" t="s">
        <v>51</v>
      </c>
      <c r="C26" s="16"/>
      <c r="D26" s="16"/>
      <c r="E26" s="16"/>
      <c r="F26" s="16"/>
      <c r="G26" s="16"/>
      <c r="H26" s="16"/>
      <c r="I26" s="17" t="s">
        <v>98</v>
      </c>
      <c r="J26" s="21">
        <f>+J27+J28</f>
        <v>15552230000</v>
      </c>
      <c r="K26" s="21">
        <f t="shared" ref="K26:R26" si="8">+K27+K28</f>
        <v>0</v>
      </c>
      <c r="L26" s="21">
        <f t="shared" si="8"/>
        <v>0</v>
      </c>
      <c r="M26" s="21">
        <f t="shared" si="8"/>
        <v>15552230000</v>
      </c>
      <c r="N26" s="21">
        <f t="shared" si="8"/>
        <v>13566244000</v>
      </c>
      <c r="O26" s="21">
        <f t="shared" si="8"/>
        <v>1985986000</v>
      </c>
      <c r="P26" s="21">
        <f t="shared" si="8"/>
        <v>13565818064</v>
      </c>
      <c r="Q26" s="21">
        <f t="shared" si="8"/>
        <v>13565818064</v>
      </c>
      <c r="R26" s="21">
        <f t="shared" si="8"/>
        <v>13565818064</v>
      </c>
      <c r="S26" s="19">
        <f t="shared" si="2"/>
        <v>1986411936</v>
      </c>
      <c r="T26" s="20">
        <f t="shared" si="3"/>
        <v>0.87227478400203706</v>
      </c>
      <c r="U26" s="20">
        <f t="shared" si="4"/>
        <v>0.87227478400203706</v>
      </c>
      <c r="V26" s="20">
        <f t="shared" si="5"/>
        <v>0.87227478400203706</v>
      </c>
      <c r="W26" s="4"/>
      <c r="X26" s="2"/>
      <c r="Y26" s="2"/>
    </row>
    <row r="27" spans="1:25" ht="35.1" customHeight="1" thickTop="1" thickBot="1">
      <c r="A27" s="11" t="s">
        <v>19</v>
      </c>
      <c r="B27" s="11" t="s">
        <v>51</v>
      </c>
      <c r="C27" s="11" t="s">
        <v>20</v>
      </c>
      <c r="D27" s="11"/>
      <c r="E27" s="11"/>
      <c r="F27" s="11" t="s">
        <v>21</v>
      </c>
      <c r="G27" s="11" t="s">
        <v>22</v>
      </c>
      <c r="H27" s="11" t="s">
        <v>23</v>
      </c>
      <c r="I27" s="12" t="s">
        <v>52</v>
      </c>
      <c r="J27" s="13">
        <v>13570752000</v>
      </c>
      <c r="K27" s="13">
        <v>0</v>
      </c>
      <c r="L27" s="13">
        <v>0</v>
      </c>
      <c r="M27" s="13">
        <v>13570752000</v>
      </c>
      <c r="N27" s="13">
        <v>13566244000</v>
      </c>
      <c r="O27" s="13">
        <v>4508000</v>
      </c>
      <c r="P27" s="13">
        <v>13565818064</v>
      </c>
      <c r="Q27" s="13">
        <v>13565818064</v>
      </c>
      <c r="R27" s="13">
        <v>13565818064</v>
      </c>
      <c r="S27" s="14">
        <f t="shared" si="2"/>
        <v>4933936</v>
      </c>
      <c r="T27" s="15">
        <f t="shared" si="3"/>
        <v>0.99963642869606639</v>
      </c>
      <c r="U27" s="15">
        <f t="shared" si="4"/>
        <v>0.99963642869606639</v>
      </c>
      <c r="V27" s="15">
        <f t="shared" si="5"/>
        <v>0.99963642869606639</v>
      </c>
      <c r="W27" s="4"/>
      <c r="X27" s="2"/>
      <c r="Y27" s="2"/>
    </row>
    <row r="28" spans="1:25" ht="35.1" customHeight="1" thickTop="1" thickBot="1">
      <c r="A28" s="11" t="s">
        <v>19</v>
      </c>
      <c r="B28" s="11" t="s">
        <v>51</v>
      </c>
      <c r="C28" s="11" t="s">
        <v>33</v>
      </c>
      <c r="D28" s="11" t="s">
        <v>20</v>
      </c>
      <c r="E28" s="11"/>
      <c r="F28" s="11" t="s">
        <v>21</v>
      </c>
      <c r="G28" s="11" t="s">
        <v>48</v>
      </c>
      <c r="H28" s="11" t="s">
        <v>53</v>
      </c>
      <c r="I28" s="12" t="s">
        <v>54</v>
      </c>
      <c r="J28" s="13">
        <v>1981478000</v>
      </c>
      <c r="K28" s="13">
        <v>0</v>
      </c>
      <c r="L28" s="13">
        <v>0</v>
      </c>
      <c r="M28" s="13">
        <v>1981478000</v>
      </c>
      <c r="N28" s="13">
        <v>0</v>
      </c>
      <c r="O28" s="13">
        <v>1981478000</v>
      </c>
      <c r="P28" s="13">
        <v>0</v>
      </c>
      <c r="Q28" s="13">
        <v>0</v>
      </c>
      <c r="R28" s="13">
        <v>0</v>
      </c>
      <c r="S28" s="14">
        <f t="shared" si="2"/>
        <v>1981478000</v>
      </c>
      <c r="T28" s="15">
        <f t="shared" si="3"/>
        <v>0</v>
      </c>
      <c r="U28" s="15">
        <f t="shared" si="4"/>
        <v>0</v>
      </c>
      <c r="V28" s="15">
        <f t="shared" si="5"/>
        <v>0</v>
      </c>
      <c r="W28" s="4"/>
      <c r="X28" s="2"/>
      <c r="Y28" s="2"/>
    </row>
    <row r="29" spans="1:25" ht="35.1" customHeight="1" thickTop="1" thickBot="1">
      <c r="A29" s="16" t="s">
        <v>55</v>
      </c>
      <c r="B29" s="16" t="s">
        <v>22</v>
      </c>
      <c r="C29" s="16"/>
      <c r="D29" s="16"/>
      <c r="E29" s="16"/>
      <c r="F29" s="16"/>
      <c r="G29" s="16"/>
      <c r="H29" s="16"/>
      <c r="I29" s="17" t="s">
        <v>113</v>
      </c>
      <c r="J29" s="21">
        <f>+J30</f>
        <v>1015261019</v>
      </c>
      <c r="K29" s="21">
        <f t="shared" ref="K29:R29" si="9">+K30</f>
        <v>0</v>
      </c>
      <c r="L29" s="21">
        <f t="shared" si="9"/>
        <v>0</v>
      </c>
      <c r="M29" s="21">
        <f t="shared" si="9"/>
        <v>1015261019</v>
      </c>
      <c r="N29" s="21">
        <f t="shared" si="9"/>
        <v>0</v>
      </c>
      <c r="O29" s="21">
        <f t="shared" si="9"/>
        <v>1015261019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19">
        <f t="shared" si="2"/>
        <v>1015261019</v>
      </c>
      <c r="T29" s="20">
        <f t="shared" si="3"/>
        <v>0</v>
      </c>
      <c r="U29" s="20">
        <f t="shared" si="4"/>
        <v>0</v>
      </c>
      <c r="V29" s="20">
        <f t="shared" si="5"/>
        <v>0</v>
      </c>
      <c r="W29" s="4"/>
      <c r="X29" s="2"/>
      <c r="Y29" s="2"/>
    </row>
    <row r="30" spans="1:25" ht="35.1" customHeight="1" thickTop="1" thickBot="1">
      <c r="A30" s="11" t="s">
        <v>55</v>
      </c>
      <c r="B30" s="11" t="s">
        <v>22</v>
      </c>
      <c r="C30" s="11" t="s">
        <v>33</v>
      </c>
      <c r="D30" s="11" t="s">
        <v>20</v>
      </c>
      <c r="E30" s="11"/>
      <c r="F30" s="11" t="s">
        <v>21</v>
      </c>
      <c r="G30" s="11" t="s">
        <v>48</v>
      </c>
      <c r="H30" s="11" t="s">
        <v>23</v>
      </c>
      <c r="I30" s="12" t="s">
        <v>56</v>
      </c>
      <c r="J30" s="13">
        <v>1015261019</v>
      </c>
      <c r="K30" s="13">
        <v>0</v>
      </c>
      <c r="L30" s="13">
        <v>0</v>
      </c>
      <c r="M30" s="13">
        <v>1015261019</v>
      </c>
      <c r="N30" s="13">
        <v>0</v>
      </c>
      <c r="O30" s="13">
        <v>1015261019</v>
      </c>
      <c r="P30" s="13">
        <v>0</v>
      </c>
      <c r="Q30" s="13">
        <v>0</v>
      </c>
      <c r="R30" s="13">
        <v>0</v>
      </c>
      <c r="S30" s="14">
        <f t="shared" si="2"/>
        <v>1015261019</v>
      </c>
      <c r="T30" s="15">
        <f t="shared" si="3"/>
        <v>0</v>
      </c>
      <c r="U30" s="15">
        <f t="shared" si="4"/>
        <v>0</v>
      </c>
      <c r="V30" s="15">
        <f t="shared" si="5"/>
        <v>0</v>
      </c>
      <c r="W30" s="4"/>
      <c r="X30" s="2"/>
      <c r="Y30" s="2"/>
    </row>
    <row r="31" spans="1:25" ht="30" customHeight="1" thickTop="1" thickBot="1">
      <c r="A31" s="16" t="s">
        <v>57</v>
      </c>
      <c r="B31" s="16"/>
      <c r="C31" s="16"/>
      <c r="D31" s="16"/>
      <c r="E31" s="16"/>
      <c r="F31" s="16"/>
      <c r="G31" s="16"/>
      <c r="H31" s="16"/>
      <c r="I31" s="17" t="s">
        <v>99</v>
      </c>
      <c r="J31" s="21">
        <f>SUM(J32:J49)</f>
        <v>296975230533</v>
      </c>
      <c r="K31" s="21">
        <f t="shared" ref="K31:R31" si="10">SUM(K32:K49)</f>
        <v>0</v>
      </c>
      <c r="L31" s="21">
        <f t="shared" si="10"/>
        <v>0</v>
      </c>
      <c r="M31" s="21">
        <f t="shared" si="10"/>
        <v>296975230533</v>
      </c>
      <c r="N31" s="21">
        <f t="shared" si="10"/>
        <v>256286293094.45999</v>
      </c>
      <c r="O31" s="21">
        <f t="shared" si="10"/>
        <v>40688937438.540001</v>
      </c>
      <c r="P31" s="21">
        <f t="shared" si="10"/>
        <v>210485799710.75998</v>
      </c>
      <c r="Q31" s="21">
        <f t="shared" si="10"/>
        <v>3684857217.75</v>
      </c>
      <c r="R31" s="21">
        <f t="shared" si="10"/>
        <v>2098700471.3099999</v>
      </c>
      <c r="S31" s="19">
        <f t="shared" si="2"/>
        <v>86489430822.240021</v>
      </c>
      <c r="T31" s="20">
        <f t="shared" si="3"/>
        <v>0.7087655065810976</v>
      </c>
      <c r="U31" s="20">
        <f t="shared" si="4"/>
        <v>1.2407961469165481E-2</v>
      </c>
      <c r="V31" s="20">
        <f t="shared" si="5"/>
        <v>7.0669209265140772E-3</v>
      </c>
      <c r="W31" s="4"/>
      <c r="X31" s="2"/>
      <c r="Y31" s="2"/>
    </row>
    <row r="32" spans="1:25" ht="80.25" thickTop="1" thickBot="1">
      <c r="A32" s="11" t="s">
        <v>57</v>
      </c>
      <c r="B32" s="11" t="s">
        <v>58</v>
      </c>
      <c r="C32" s="11" t="s">
        <v>59</v>
      </c>
      <c r="D32" s="11" t="s">
        <v>60</v>
      </c>
      <c r="E32" s="11"/>
      <c r="F32" s="11" t="s">
        <v>21</v>
      </c>
      <c r="G32" s="11" t="s">
        <v>22</v>
      </c>
      <c r="H32" s="11" t="s">
        <v>23</v>
      </c>
      <c r="I32" s="12" t="s">
        <v>61</v>
      </c>
      <c r="J32" s="13">
        <v>3775000000</v>
      </c>
      <c r="K32" s="13">
        <v>0</v>
      </c>
      <c r="L32" s="13">
        <v>0</v>
      </c>
      <c r="M32" s="13">
        <v>3775000000</v>
      </c>
      <c r="N32" s="13">
        <v>2518146820.0999999</v>
      </c>
      <c r="O32" s="13">
        <v>1256853179.9000001</v>
      </c>
      <c r="P32" s="13">
        <v>2154976443.2199998</v>
      </c>
      <c r="Q32" s="13">
        <v>520624617.55000001</v>
      </c>
      <c r="R32" s="13">
        <v>498695535.55000001</v>
      </c>
      <c r="S32" s="14">
        <f t="shared" si="2"/>
        <v>1620023556.7800002</v>
      </c>
      <c r="T32" s="15">
        <f t="shared" si="3"/>
        <v>0.5708546869456953</v>
      </c>
      <c r="U32" s="15">
        <f t="shared" si="4"/>
        <v>0.13791380597350994</v>
      </c>
      <c r="V32" s="15">
        <f t="shared" si="5"/>
        <v>0.13210477762913908</v>
      </c>
      <c r="W32" s="4"/>
      <c r="X32" s="2"/>
      <c r="Y32" s="2"/>
    </row>
    <row r="33" spans="1:25" ht="80.25" thickTop="1" thickBot="1">
      <c r="A33" s="11" t="s">
        <v>57</v>
      </c>
      <c r="B33" s="11" t="s">
        <v>58</v>
      </c>
      <c r="C33" s="11" t="s">
        <v>59</v>
      </c>
      <c r="D33" s="11" t="s">
        <v>60</v>
      </c>
      <c r="E33" s="11"/>
      <c r="F33" s="11" t="s">
        <v>21</v>
      </c>
      <c r="G33" s="11" t="s">
        <v>62</v>
      </c>
      <c r="H33" s="11" t="s">
        <v>23</v>
      </c>
      <c r="I33" s="12" t="s">
        <v>61</v>
      </c>
      <c r="J33" s="13">
        <v>19001800000</v>
      </c>
      <c r="K33" s="13">
        <v>0</v>
      </c>
      <c r="L33" s="13">
        <v>0</v>
      </c>
      <c r="M33" s="13">
        <v>19001800000</v>
      </c>
      <c r="N33" s="13">
        <v>19001800000</v>
      </c>
      <c r="O33" s="13">
        <v>0</v>
      </c>
      <c r="P33" s="13">
        <v>0</v>
      </c>
      <c r="Q33" s="13">
        <v>0</v>
      </c>
      <c r="R33" s="13">
        <v>0</v>
      </c>
      <c r="S33" s="14">
        <f t="shared" si="2"/>
        <v>19001800000</v>
      </c>
      <c r="T33" s="15">
        <f t="shared" si="3"/>
        <v>0</v>
      </c>
      <c r="U33" s="15">
        <f t="shared" si="4"/>
        <v>0</v>
      </c>
      <c r="V33" s="15">
        <f t="shared" si="5"/>
        <v>0</v>
      </c>
      <c r="W33" s="4"/>
      <c r="X33" s="2"/>
      <c r="Y33" s="2"/>
    </row>
    <row r="34" spans="1:25" ht="46.5" thickTop="1" thickBot="1">
      <c r="A34" s="11" t="s">
        <v>57</v>
      </c>
      <c r="B34" s="11" t="s">
        <v>63</v>
      </c>
      <c r="C34" s="11" t="s">
        <v>59</v>
      </c>
      <c r="D34" s="11" t="s">
        <v>64</v>
      </c>
      <c r="E34" s="11"/>
      <c r="F34" s="11" t="s">
        <v>21</v>
      </c>
      <c r="G34" s="11" t="s">
        <v>22</v>
      </c>
      <c r="H34" s="11" t="s">
        <v>23</v>
      </c>
      <c r="I34" s="12" t="s">
        <v>65</v>
      </c>
      <c r="J34" s="13">
        <v>3800000000</v>
      </c>
      <c r="K34" s="13">
        <v>0</v>
      </c>
      <c r="L34" s="13">
        <v>0</v>
      </c>
      <c r="M34" s="13">
        <v>3800000000</v>
      </c>
      <c r="N34" s="13">
        <v>2562090223.8200002</v>
      </c>
      <c r="O34" s="13">
        <v>1237909776.1800001</v>
      </c>
      <c r="P34" s="13">
        <v>2237145364.9299998</v>
      </c>
      <c r="Q34" s="13">
        <v>333863424.60000002</v>
      </c>
      <c r="R34" s="13">
        <v>333863424.60000002</v>
      </c>
      <c r="S34" s="14">
        <f t="shared" si="2"/>
        <v>1562854635.0700002</v>
      </c>
      <c r="T34" s="15">
        <f t="shared" si="3"/>
        <v>0.58872246445526311</v>
      </c>
      <c r="U34" s="15">
        <f t="shared" si="4"/>
        <v>8.7858795947368423E-2</v>
      </c>
      <c r="V34" s="15">
        <f t="shared" si="5"/>
        <v>8.7858795947368423E-2</v>
      </c>
      <c r="W34" s="4"/>
      <c r="X34" s="2"/>
      <c r="Y34" s="2"/>
    </row>
    <row r="35" spans="1:25" ht="57.75" thickTop="1" thickBot="1">
      <c r="A35" s="11" t="s">
        <v>57</v>
      </c>
      <c r="B35" s="11" t="s">
        <v>63</v>
      </c>
      <c r="C35" s="11" t="s">
        <v>59</v>
      </c>
      <c r="D35" s="11" t="s">
        <v>66</v>
      </c>
      <c r="E35" s="11"/>
      <c r="F35" s="11" t="s">
        <v>21</v>
      </c>
      <c r="G35" s="11" t="s">
        <v>22</v>
      </c>
      <c r="H35" s="11" t="s">
        <v>23</v>
      </c>
      <c r="I35" s="12" t="s">
        <v>67</v>
      </c>
      <c r="J35" s="13">
        <v>10422750116</v>
      </c>
      <c r="K35" s="13">
        <v>0</v>
      </c>
      <c r="L35" s="13">
        <v>0</v>
      </c>
      <c r="M35" s="13">
        <v>10422750116</v>
      </c>
      <c r="N35" s="13">
        <v>9326474678.5799999</v>
      </c>
      <c r="O35" s="13">
        <v>1096275437.4200001</v>
      </c>
      <c r="P35" s="13">
        <v>3547004211.5799999</v>
      </c>
      <c r="Q35" s="13">
        <v>248729934.58000001</v>
      </c>
      <c r="R35" s="13">
        <v>237669337.58000001</v>
      </c>
      <c r="S35" s="14">
        <f t="shared" si="2"/>
        <v>6875745904.4200001</v>
      </c>
      <c r="T35" s="15">
        <f t="shared" si="3"/>
        <v>0.34031365734605701</v>
      </c>
      <c r="U35" s="15">
        <f t="shared" si="4"/>
        <v>2.3864136798038921E-2</v>
      </c>
      <c r="V35" s="15">
        <f t="shared" si="5"/>
        <v>2.2802939237231926E-2</v>
      </c>
      <c r="W35" s="4"/>
      <c r="X35" s="2"/>
      <c r="Y35" s="2"/>
    </row>
    <row r="36" spans="1:25" ht="69" thickTop="1" thickBot="1">
      <c r="A36" s="11" t="s">
        <v>57</v>
      </c>
      <c r="B36" s="11" t="s">
        <v>63</v>
      </c>
      <c r="C36" s="11" t="s">
        <v>59</v>
      </c>
      <c r="D36" s="11" t="s">
        <v>68</v>
      </c>
      <c r="E36" s="11"/>
      <c r="F36" s="11" t="s">
        <v>21</v>
      </c>
      <c r="G36" s="11" t="s">
        <v>22</v>
      </c>
      <c r="H36" s="11" t="s">
        <v>23</v>
      </c>
      <c r="I36" s="12" t="s">
        <v>69</v>
      </c>
      <c r="J36" s="13">
        <v>20775856863</v>
      </c>
      <c r="K36" s="13">
        <v>0</v>
      </c>
      <c r="L36" s="13">
        <v>0</v>
      </c>
      <c r="M36" s="13">
        <v>20775856863</v>
      </c>
      <c r="N36" s="13">
        <v>0</v>
      </c>
      <c r="O36" s="13">
        <v>20775856863</v>
      </c>
      <c r="P36" s="13">
        <v>0</v>
      </c>
      <c r="Q36" s="13">
        <v>0</v>
      </c>
      <c r="R36" s="13">
        <v>0</v>
      </c>
      <c r="S36" s="14">
        <f t="shared" si="2"/>
        <v>20775856863</v>
      </c>
      <c r="T36" s="15">
        <f t="shared" si="3"/>
        <v>0</v>
      </c>
      <c r="U36" s="15">
        <f t="shared" si="4"/>
        <v>0</v>
      </c>
      <c r="V36" s="15">
        <f t="shared" si="5"/>
        <v>0</v>
      </c>
      <c r="W36" s="4"/>
      <c r="X36" s="2"/>
      <c r="Y36" s="2"/>
    </row>
    <row r="37" spans="1:25" ht="46.5" thickTop="1" thickBot="1">
      <c r="A37" s="11" t="s">
        <v>57</v>
      </c>
      <c r="B37" s="11" t="s">
        <v>63</v>
      </c>
      <c r="C37" s="11" t="s">
        <v>59</v>
      </c>
      <c r="D37" s="11" t="s">
        <v>70</v>
      </c>
      <c r="E37" s="11"/>
      <c r="F37" s="11" t="s">
        <v>21</v>
      </c>
      <c r="G37" s="11" t="s">
        <v>22</v>
      </c>
      <c r="H37" s="11" t="s">
        <v>23</v>
      </c>
      <c r="I37" s="12" t="s">
        <v>71</v>
      </c>
      <c r="J37" s="13">
        <v>6092612574</v>
      </c>
      <c r="K37" s="13">
        <v>0</v>
      </c>
      <c r="L37" s="13">
        <v>0</v>
      </c>
      <c r="M37" s="13">
        <v>6092612574</v>
      </c>
      <c r="N37" s="13">
        <v>1849041104.3099999</v>
      </c>
      <c r="O37" s="13">
        <v>4243571469.6900001</v>
      </c>
      <c r="P37" s="13">
        <v>1837751584.9400001</v>
      </c>
      <c r="Q37" s="13">
        <v>380719444.94</v>
      </c>
      <c r="R37" s="13">
        <v>371065444.94</v>
      </c>
      <c r="S37" s="14">
        <f t="shared" si="2"/>
        <v>4254860989.0599999</v>
      </c>
      <c r="T37" s="15">
        <f t="shared" si="3"/>
        <v>0.30163604900507501</v>
      </c>
      <c r="U37" s="15">
        <f t="shared" si="4"/>
        <v>6.2488700917026338E-2</v>
      </c>
      <c r="V37" s="15">
        <f t="shared" si="5"/>
        <v>6.0904159001264599E-2</v>
      </c>
      <c r="W37" s="4"/>
      <c r="X37" s="2"/>
      <c r="Y37" s="2"/>
    </row>
    <row r="38" spans="1:25" ht="57.75" thickTop="1" thickBot="1">
      <c r="A38" s="11" t="s">
        <v>57</v>
      </c>
      <c r="B38" s="11" t="s">
        <v>63</v>
      </c>
      <c r="C38" s="11" t="s">
        <v>59</v>
      </c>
      <c r="D38" s="11" t="s">
        <v>72</v>
      </c>
      <c r="E38" s="11"/>
      <c r="F38" s="11" t="s">
        <v>21</v>
      </c>
      <c r="G38" s="11" t="s">
        <v>22</v>
      </c>
      <c r="H38" s="11" t="s">
        <v>23</v>
      </c>
      <c r="I38" s="12" t="s">
        <v>73</v>
      </c>
      <c r="J38" s="13">
        <v>19000000000</v>
      </c>
      <c r="K38" s="13">
        <v>0</v>
      </c>
      <c r="L38" s="13">
        <v>0</v>
      </c>
      <c r="M38" s="13">
        <v>19000000000</v>
      </c>
      <c r="N38" s="13">
        <v>18678058929.599998</v>
      </c>
      <c r="O38" s="13">
        <v>321941070.39999998</v>
      </c>
      <c r="P38" s="13">
        <v>704874773.60000002</v>
      </c>
      <c r="Q38" s="13">
        <v>177456407.59999999</v>
      </c>
      <c r="R38" s="13">
        <v>177456407.59999999</v>
      </c>
      <c r="S38" s="14">
        <f t="shared" si="2"/>
        <v>18295125226.400002</v>
      </c>
      <c r="T38" s="15">
        <f t="shared" si="3"/>
        <v>3.7098672294736845E-2</v>
      </c>
      <c r="U38" s="15">
        <f t="shared" si="4"/>
        <v>9.3398109263157884E-3</v>
      </c>
      <c r="V38" s="15">
        <f t="shared" si="5"/>
        <v>9.3398109263157884E-3</v>
      </c>
      <c r="W38" s="4"/>
      <c r="X38" s="2"/>
      <c r="Y38" s="2"/>
    </row>
    <row r="39" spans="1:25" ht="46.5" thickTop="1" thickBot="1">
      <c r="A39" s="11" t="s">
        <v>57</v>
      </c>
      <c r="B39" s="11" t="s">
        <v>63</v>
      </c>
      <c r="C39" s="11" t="s">
        <v>59</v>
      </c>
      <c r="D39" s="11" t="s">
        <v>74</v>
      </c>
      <c r="E39" s="11"/>
      <c r="F39" s="11" t="s">
        <v>21</v>
      </c>
      <c r="G39" s="11" t="s">
        <v>22</v>
      </c>
      <c r="H39" s="11" t="s">
        <v>23</v>
      </c>
      <c r="I39" s="12" t="s">
        <v>75</v>
      </c>
      <c r="J39" s="13">
        <v>138789700000</v>
      </c>
      <c r="K39" s="13">
        <v>0</v>
      </c>
      <c r="L39" s="13">
        <v>0</v>
      </c>
      <c r="M39" s="13">
        <v>138789700000</v>
      </c>
      <c r="N39" s="13">
        <v>138789700000</v>
      </c>
      <c r="O39" s="13">
        <v>0</v>
      </c>
      <c r="P39" s="13">
        <v>138789700000</v>
      </c>
      <c r="Q39" s="13">
        <v>0</v>
      </c>
      <c r="R39" s="13">
        <v>0</v>
      </c>
      <c r="S39" s="14">
        <f t="shared" si="2"/>
        <v>0</v>
      </c>
      <c r="T39" s="15">
        <f t="shared" si="3"/>
        <v>1</v>
      </c>
      <c r="U39" s="15">
        <f t="shared" si="4"/>
        <v>0</v>
      </c>
      <c r="V39" s="15">
        <f t="shared" si="5"/>
        <v>0</v>
      </c>
      <c r="W39" s="4"/>
      <c r="X39" s="2"/>
      <c r="Y39" s="2"/>
    </row>
    <row r="40" spans="1:25" ht="46.5" thickTop="1" thickBot="1">
      <c r="A40" s="11" t="s">
        <v>57</v>
      </c>
      <c r="B40" s="11" t="s">
        <v>63</v>
      </c>
      <c r="C40" s="11" t="s">
        <v>59</v>
      </c>
      <c r="D40" s="11" t="s">
        <v>74</v>
      </c>
      <c r="E40" s="11"/>
      <c r="F40" s="11" t="s">
        <v>21</v>
      </c>
      <c r="G40" s="11" t="s">
        <v>48</v>
      </c>
      <c r="H40" s="11" t="s">
        <v>23</v>
      </c>
      <c r="I40" s="12" t="s">
        <v>75</v>
      </c>
      <c r="J40" s="13">
        <v>55997510980</v>
      </c>
      <c r="K40" s="13">
        <v>0</v>
      </c>
      <c r="L40" s="13">
        <v>0</v>
      </c>
      <c r="M40" s="13">
        <v>55997510980</v>
      </c>
      <c r="N40" s="13">
        <v>55997510980</v>
      </c>
      <c r="O40" s="13">
        <v>0</v>
      </c>
      <c r="P40" s="13">
        <v>55997510980</v>
      </c>
      <c r="Q40" s="13">
        <v>0</v>
      </c>
      <c r="R40" s="13">
        <v>0</v>
      </c>
      <c r="S40" s="14">
        <f t="shared" si="2"/>
        <v>0</v>
      </c>
      <c r="T40" s="15">
        <f t="shared" si="3"/>
        <v>1</v>
      </c>
      <c r="U40" s="15">
        <f t="shared" si="4"/>
        <v>0</v>
      </c>
      <c r="V40" s="15">
        <f t="shared" si="5"/>
        <v>0</v>
      </c>
      <c r="W40" s="4"/>
      <c r="X40" s="2"/>
      <c r="Y40" s="2"/>
    </row>
    <row r="41" spans="1:25" ht="46.5" thickTop="1" thickBot="1">
      <c r="A41" s="11" t="s">
        <v>57</v>
      </c>
      <c r="B41" s="11" t="s">
        <v>63</v>
      </c>
      <c r="C41" s="11" t="s">
        <v>59</v>
      </c>
      <c r="D41" s="11" t="s">
        <v>76</v>
      </c>
      <c r="E41" s="11"/>
      <c r="F41" s="11" t="s">
        <v>21</v>
      </c>
      <c r="G41" s="11" t="s">
        <v>22</v>
      </c>
      <c r="H41" s="11" t="s">
        <v>23</v>
      </c>
      <c r="I41" s="12" t="s">
        <v>77</v>
      </c>
      <c r="J41" s="13">
        <v>1000000000</v>
      </c>
      <c r="K41" s="13">
        <v>0</v>
      </c>
      <c r="L41" s="13">
        <v>0</v>
      </c>
      <c r="M41" s="13">
        <v>1000000000</v>
      </c>
      <c r="N41" s="13">
        <v>846953940</v>
      </c>
      <c r="O41" s="13">
        <v>153046060</v>
      </c>
      <c r="P41" s="13">
        <v>846953940</v>
      </c>
      <c r="Q41" s="13">
        <v>0</v>
      </c>
      <c r="R41" s="13">
        <v>0</v>
      </c>
      <c r="S41" s="14">
        <f t="shared" si="2"/>
        <v>153046060</v>
      </c>
      <c r="T41" s="15">
        <f t="shared" si="3"/>
        <v>0.84695394000000002</v>
      </c>
      <c r="U41" s="15">
        <f t="shared" si="4"/>
        <v>0</v>
      </c>
      <c r="V41" s="15">
        <f t="shared" si="5"/>
        <v>0</v>
      </c>
      <c r="W41" s="4"/>
      <c r="X41" s="2"/>
      <c r="Y41" s="2"/>
    </row>
    <row r="42" spans="1:25" ht="91.5" thickTop="1" thickBot="1">
      <c r="A42" s="11" t="s">
        <v>57</v>
      </c>
      <c r="B42" s="11" t="s">
        <v>63</v>
      </c>
      <c r="C42" s="11" t="s">
        <v>59</v>
      </c>
      <c r="D42" s="11" t="s">
        <v>78</v>
      </c>
      <c r="E42" s="11"/>
      <c r="F42" s="11" t="s">
        <v>21</v>
      </c>
      <c r="G42" s="11" t="s">
        <v>22</v>
      </c>
      <c r="H42" s="11" t="s">
        <v>23</v>
      </c>
      <c r="I42" s="12" t="s">
        <v>79</v>
      </c>
      <c r="J42" s="13">
        <v>4000000000</v>
      </c>
      <c r="K42" s="13">
        <v>0</v>
      </c>
      <c r="L42" s="13">
        <v>0</v>
      </c>
      <c r="M42" s="13">
        <v>4000000000</v>
      </c>
      <c r="N42" s="13">
        <v>1607020441.75</v>
      </c>
      <c r="O42" s="13">
        <v>2392979558.25</v>
      </c>
      <c r="P42" s="13">
        <v>524164441.75</v>
      </c>
      <c r="Q42" s="13">
        <v>128034207.73999999</v>
      </c>
      <c r="R42" s="13">
        <v>119083207.73999999</v>
      </c>
      <c r="S42" s="14">
        <f t="shared" si="2"/>
        <v>3475835558.25</v>
      </c>
      <c r="T42" s="15">
        <f t="shared" si="3"/>
        <v>0.1310411104375</v>
      </c>
      <c r="U42" s="15">
        <f t="shared" si="4"/>
        <v>3.2008551934999997E-2</v>
      </c>
      <c r="V42" s="15">
        <f t="shared" si="5"/>
        <v>2.9770801934999997E-2</v>
      </c>
      <c r="W42" s="4"/>
      <c r="X42" s="2"/>
      <c r="Y42" s="2"/>
    </row>
    <row r="43" spans="1:25" ht="35.25" thickTop="1" thickBot="1">
      <c r="A43" s="11" t="s">
        <v>57</v>
      </c>
      <c r="B43" s="11" t="s">
        <v>63</v>
      </c>
      <c r="C43" s="11" t="s">
        <v>59</v>
      </c>
      <c r="D43" s="11" t="s">
        <v>80</v>
      </c>
      <c r="E43" s="11"/>
      <c r="F43" s="11" t="s">
        <v>21</v>
      </c>
      <c r="G43" s="11" t="s">
        <v>22</v>
      </c>
      <c r="H43" s="11" t="s">
        <v>23</v>
      </c>
      <c r="I43" s="12" t="s">
        <v>81</v>
      </c>
      <c r="J43" s="13">
        <v>2900000000</v>
      </c>
      <c r="K43" s="13">
        <v>0</v>
      </c>
      <c r="L43" s="13">
        <v>0</v>
      </c>
      <c r="M43" s="13">
        <v>2900000000</v>
      </c>
      <c r="N43" s="13">
        <v>475159544.30000001</v>
      </c>
      <c r="O43" s="13">
        <v>2424840455.6999998</v>
      </c>
      <c r="P43" s="13">
        <v>436501984.30000001</v>
      </c>
      <c r="Q43" s="13">
        <v>68998097.299999997</v>
      </c>
      <c r="R43" s="13">
        <v>66185097.299999997</v>
      </c>
      <c r="S43" s="14">
        <f t="shared" si="2"/>
        <v>2463498015.6999998</v>
      </c>
      <c r="T43" s="15">
        <f t="shared" si="3"/>
        <v>0.15051792562068966</v>
      </c>
      <c r="U43" s="15">
        <f t="shared" si="4"/>
        <v>2.3792447344827584E-2</v>
      </c>
      <c r="V43" s="15">
        <f t="shared" si="5"/>
        <v>2.2822447344827586E-2</v>
      </c>
      <c r="W43" s="4"/>
      <c r="X43" s="2"/>
      <c r="Y43" s="2"/>
    </row>
    <row r="44" spans="1:25" ht="46.5" thickTop="1" thickBot="1">
      <c r="A44" s="11" t="s">
        <v>57</v>
      </c>
      <c r="B44" s="11" t="s">
        <v>63</v>
      </c>
      <c r="C44" s="11" t="s">
        <v>59</v>
      </c>
      <c r="D44" s="11" t="s">
        <v>82</v>
      </c>
      <c r="E44" s="11"/>
      <c r="F44" s="11" t="s">
        <v>21</v>
      </c>
      <c r="G44" s="11" t="s">
        <v>22</v>
      </c>
      <c r="H44" s="11" t="s">
        <v>23</v>
      </c>
      <c r="I44" s="12" t="s">
        <v>83</v>
      </c>
      <c r="J44" s="13">
        <v>6000000000</v>
      </c>
      <c r="K44" s="13">
        <v>0</v>
      </c>
      <c r="L44" s="13">
        <v>0</v>
      </c>
      <c r="M44" s="13">
        <v>6000000000</v>
      </c>
      <c r="N44" s="13">
        <v>237728000</v>
      </c>
      <c r="O44" s="13">
        <v>5762272000</v>
      </c>
      <c r="P44" s="13">
        <v>225964000</v>
      </c>
      <c r="Q44" s="13">
        <v>36036100</v>
      </c>
      <c r="R44" s="13">
        <v>36036100</v>
      </c>
      <c r="S44" s="14">
        <f t="shared" si="2"/>
        <v>5774036000</v>
      </c>
      <c r="T44" s="15">
        <f t="shared" si="3"/>
        <v>3.7660666666666669E-2</v>
      </c>
      <c r="U44" s="15">
        <f t="shared" si="4"/>
        <v>6.0060166666666666E-3</v>
      </c>
      <c r="V44" s="15">
        <f t="shared" si="5"/>
        <v>6.0060166666666666E-3</v>
      </c>
      <c r="W44" s="4"/>
      <c r="X44" s="2"/>
      <c r="Y44" s="2"/>
    </row>
    <row r="45" spans="1:25" ht="35.25" thickTop="1" thickBot="1">
      <c r="A45" s="11" t="s">
        <v>57</v>
      </c>
      <c r="B45" s="11" t="s">
        <v>84</v>
      </c>
      <c r="C45" s="11" t="s">
        <v>59</v>
      </c>
      <c r="D45" s="11" t="s">
        <v>85</v>
      </c>
      <c r="E45" s="11"/>
      <c r="F45" s="11" t="s">
        <v>21</v>
      </c>
      <c r="G45" s="11" t="s">
        <v>22</v>
      </c>
      <c r="H45" s="11" t="s">
        <v>23</v>
      </c>
      <c r="I45" s="12" t="s">
        <v>86</v>
      </c>
      <c r="J45" s="13">
        <v>170000000</v>
      </c>
      <c r="K45" s="13">
        <v>0</v>
      </c>
      <c r="L45" s="13">
        <v>0</v>
      </c>
      <c r="M45" s="13">
        <v>170000000</v>
      </c>
      <c r="N45" s="13">
        <v>105700000</v>
      </c>
      <c r="O45" s="13">
        <v>64300000</v>
      </c>
      <c r="P45" s="13">
        <v>105700000</v>
      </c>
      <c r="Q45" s="13">
        <v>23629500</v>
      </c>
      <c r="R45" s="13">
        <v>23629500</v>
      </c>
      <c r="S45" s="14">
        <f t="shared" si="2"/>
        <v>64300000</v>
      </c>
      <c r="T45" s="15">
        <f t="shared" si="3"/>
        <v>0.62176470588235289</v>
      </c>
      <c r="U45" s="15">
        <f t="shared" si="4"/>
        <v>0.13899705882352942</v>
      </c>
      <c r="V45" s="15">
        <f t="shared" si="5"/>
        <v>0.13899705882352942</v>
      </c>
      <c r="W45" s="4"/>
      <c r="X45" s="2"/>
      <c r="Y45" s="2"/>
    </row>
    <row r="46" spans="1:25" ht="102.75" thickTop="1" thickBot="1">
      <c r="A46" s="11" t="s">
        <v>57</v>
      </c>
      <c r="B46" s="11" t="s">
        <v>84</v>
      </c>
      <c r="C46" s="11" t="s">
        <v>59</v>
      </c>
      <c r="D46" s="11" t="s">
        <v>87</v>
      </c>
      <c r="E46" s="11"/>
      <c r="F46" s="11" t="s">
        <v>21</v>
      </c>
      <c r="G46" s="11" t="s">
        <v>22</v>
      </c>
      <c r="H46" s="11" t="s">
        <v>23</v>
      </c>
      <c r="I46" s="12" t="s">
        <v>88</v>
      </c>
      <c r="J46" s="13">
        <v>300000000</v>
      </c>
      <c r="K46" s="13">
        <v>0</v>
      </c>
      <c r="L46" s="13">
        <v>0</v>
      </c>
      <c r="M46" s="13">
        <v>300000000</v>
      </c>
      <c r="N46" s="13">
        <v>89108000</v>
      </c>
      <c r="O46" s="13">
        <v>210892000</v>
      </c>
      <c r="P46" s="13">
        <v>89108000</v>
      </c>
      <c r="Q46" s="13">
        <v>20402000</v>
      </c>
      <c r="R46" s="13">
        <v>20402000</v>
      </c>
      <c r="S46" s="14">
        <f t="shared" si="2"/>
        <v>210892000</v>
      </c>
      <c r="T46" s="15">
        <f t="shared" si="3"/>
        <v>0.29702666666666666</v>
      </c>
      <c r="U46" s="15">
        <f t="shared" si="4"/>
        <v>6.8006666666666674E-2</v>
      </c>
      <c r="V46" s="15">
        <f t="shared" si="5"/>
        <v>6.8006666666666674E-2</v>
      </c>
      <c r="W46" s="4"/>
      <c r="X46" s="2"/>
      <c r="Y46" s="2"/>
    </row>
    <row r="47" spans="1:25" ht="69" thickTop="1" thickBot="1">
      <c r="A47" s="11" t="s">
        <v>57</v>
      </c>
      <c r="B47" s="11" t="s">
        <v>84</v>
      </c>
      <c r="C47" s="11" t="s">
        <v>59</v>
      </c>
      <c r="D47" s="11" t="s">
        <v>89</v>
      </c>
      <c r="E47" s="11"/>
      <c r="F47" s="11" t="s">
        <v>21</v>
      </c>
      <c r="G47" s="11" t="s">
        <v>22</v>
      </c>
      <c r="H47" s="11" t="s">
        <v>23</v>
      </c>
      <c r="I47" s="12" t="s">
        <v>90</v>
      </c>
      <c r="J47" s="13">
        <v>150000000</v>
      </c>
      <c r="K47" s="13">
        <v>0</v>
      </c>
      <c r="L47" s="13">
        <v>0</v>
      </c>
      <c r="M47" s="13">
        <v>150000000</v>
      </c>
      <c r="N47" s="13">
        <v>94814998</v>
      </c>
      <c r="O47" s="13">
        <v>55185002</v>
      </c>
      <c r="P47" s="13">
        <v>93854752</v>
      </c>
      <c r="Q47" s="13">
        <v>21612967</v>
      </c>
      <c r="R47" s="13">
        <v>21612967</v>
      </c>
      <c r="S47" s="14">
        <f t="shared" si="2"/>
        <v>56145248</v>
      </c>
      <c r="T47" s="15">
        <f t="shared" si="3"/>
        <v>0.62569834666666668</v>
      </c>
      <c r="U47" s="15">
        <f t="shared" si="4"/>
        <v>0.14408644666666667</v>
      </c>
      <c r="V47" s="15">
        <f t="shared" si="5"/>
        <v>0.14408644666666667</v>
      </c>
      <c r="W47" s="4"/>
      <c r="X47" s="2"/>
      <c r="Y47" s="2"/>
    </row>
    <row r="48" spans="1:25" ht="46.5" thickTop="1" thickBot="1">
      <c r="A48" s="11" t="s">
        <v>57</v>
      </c>
      <c r="B48" s="11" t="s">
        <v>91</v>
      </c>
      <c r="C48" s="11" t="s">
        <v>59</v>
      </c>
      <c r="D48" s="11" t="s">
        <v>85</v>
      </c>
      <c r="E48" s="11"/>
      <c r="F48" s="11" t="s">
        <v>21</v>
      </c>
      <c r="G48" s="11" t="s">
        <v>22</v>
      </c>
      <c r="H48" s="11" t="s">
        <v>23</v>
      </c>
      <c r="I48" s="12" t="s">
        <v>92</v>
      </c>
      <c r="J48" s="13">
        <v>2900000000</v>
      </c>
      <c r="K48" s="13">
        <v>0</v>
      </c>
      <c r="L48" s="13">
        <v>0</v>
      </c>
      <c r="M48" s="13">
        <v>2900000000</v>
      </c>
      <c r="N48" s="13">
        <v>2544199999</v>
      </c>
      <c r="O48" s="13">
        <v>355800001</v>
      </c>
      <c r="P48" s="13">
        <v>1968656560.4400001</v>
      </c>
      <c r="Q48" s="13">
        <v>1573939904.4400001</v>
      </c>
      <c r="R48" s="13">
        <v>42190837</v>
      </c>
      <c r="S48" s="14">
        <f t="shared" si="2"/>
        <v>931343439.55999994</v>
      </c>
      <c r="T48" s="15">
        <f t="shared" si="3"/>
        <v>0.67884708980689656</v>
      </c>
      <c r="U48" s="15">
        <f t="shared" si="4"/>
        <v>0.54273789808275863</v>
      </c>
      <c r="V48" s="15">
        <f t="shared" si="5"/>
        <v>1.4548564482758621E-2</v>
      </c>
      <c r="W48" s="4"/>
      <c r="X48" s="2"/>
      <c r="Y48" s="2"/>
    </row>
    <row r="49" spans="1:25" ht="57.75" thickTop="1" thickBot="1">
      <c r="A49" s="11" t="s">
        <v>57</v>
      </c>
      <c r="B49" s="11" t="s">
        <v>91</v>
      </c>
      <c r="C49" s="11" t="s">
        <v>59</v>
      </c>
      <c r="D49" s="11" t="s">
        <v>87</v>
      </c>
      <c r="E49" s="11"/>
      <c r="F49" s="11" t="s">
        <v>21</v>
      </c>
      <c r="G49" s="11" t="s">
        <v>22</v>
      </c>
      <c r="H49" s="11" t="s">
        <v>23</v>
      </c>
      <c r="I49" s="12" t="s">
        <v>93</v>
      </c>
      <c r="J49" s="13">
        <v>1900000000</v>
      </c>
      <c r="K49" s="13">
        <v>0</v>
      </c>
      <c r="L49" s="13">
        <v>0</v>
      </c>
      <c r="M49" s="13">
        <v>1900000000</v>
      </c>
      <c r="N49" s="13">
        <v>1562785435</v>
      </c>
      <c r="O49" s="13">
        <v>337214565</v>
      </c>
      <c r="P49" s="13">
        <v>925932674</v>
      </c>
      <c r="Q49" s="13">
        <v>150810612</v>
      </c>
      <c r="R49" s="13">
        <v>150810612</v>
      </c>
      <c r="S49" s="14">
        <f t="shared" si="2"/>
        <v>974067326</v>
      </c>
      <c r="T49" s="15">
        <f t="shared" si="3"/>
        <v>0.48733298631578947</v>
      </c>
      <c r="U49" s="15">
        <f t="shared" si="4"/>
        <v>7.9374006315789475E-2</v>
      </c>
      <c r="V49" s="15">
        <f t="shared" si="5"/>
        <v>7.9374006315789475E-2</v>
      </c>
      <c r="W49" s="4"/>
      <c r="X49" s="2"/>
      <c r="Y49" s="2"/>
    </row>
    <row r="50" spans="1:25" ht="34.5" customHeight="1" thickTop="1" thickBot="1">
      <c r="A50" s="11"/>
      <c r="B50" s="11"/>
      <c r="C50" s="11"/>
      <c r="D50" s="11"/>
      <c r="E50" s="11"/>
      <c r="F50" s="11"/>
      <c r="G50" s="11"/>
      <c r="H50" s="11"/>
      <c r="I50" s="12" t="s">
        <v>100</v>
      </c>
      <c r="J50" s="13">
        <f>+J8+J29+J31</f>
        <v>690420699552</v>
      </c>
      <c r="K50" s="13">
        <f t="shared" ref="K50:R50" si="11">+K8+K29+K31</f>
        <v>11000000000</v>
      </c>
      <c r="L50" s="13">
        <f t="shared" si="11"/>
        <v>0</v>
      </c>
      <c r="M50" s="13">
        <f t="shared" si="11"/>
        <v>701420699552</v>
      </c>
      <c r="N50" s="13">
        <f t="shared" si="11"/>
        <v>632461451614.54004</v>
      </c>
      <c r="O50" s="13">
        <f t="shared" si="11"/>
        <v>68959247937.460007</v>
      </c>
      <c r="P50" s="13">
        <f t="shared" si="11"/>
        <v>503605871333.76001</v>
      </c>
      <c r="Q50" s="13">
        <f t="shared" si="11"/>
        <v>116017978792.38</v>
      </c>
      <c r="R50" s="13">
        <f t="shared" si="11"/>
        <v>114325845798.94</v>
      </c>
      <c r="S50" s="14">
        <f t="shared" si="2"/>
        <v>197814828218.23999</v>
      </c>
      <c r="T50" s="15">
        <f t="shared" si="3"/>
        <v>0.71797976828373467</v>
      </c>
      <c r="U50" s="15">
        <f t="shared" si="4"/>
        <v>0.16540427002864488</v>
      </c>
      <c r="V50" s="15">
        <f t="shared" si="5"/>
        <v>0.16299183339180087</v>
      </c>
      <c r="W50" s="4"/>
      <c r="X50" s="2"/>
      <c r="Y50" s="2"/>
    </row>
    <row r="51" spans="1:25" ht="14.25" customHeight="1" thickTop="1">
      <c r="A51" s="2" t="s">
        <v>107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2"/>
      <c r="N51" s="2"/>
      <c r="O51" s="2"/>
      <c r="P51" s="2"/>
      <c r="Q51" s="2"/>
      <c r="R51" s="22"/>
      <c r="S51" s="22"/>
      <c r="T51" s="22"/>
      <c r="V51" s="23"/>
      <c r="W51" s="24"/>
      <c r="X51" s="4"/>
      <c r="Y51" s="4"/>
    </row>
    <row r="52" spans="1:25">
      <c r="A52" s="2" t="s">
        <v>108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2"/>
      <c r="N52" s="2"/>
      <c r="O52" s="2"/>
      <c r="P52" s="2"/>
      <c r="Q52" s="2"/>
      <c r="R52" s="22"/>
      <c r="S52" s="22"/>
      <c r="T52" s="22"/>
      <c r="U52" s="2"/>
      <c r="V52" s="23"/>
      <c r="W52" s="24"/>
      <c r="X52" s="4"/>
      <c r="Y52" s="4"/>
    </row>
    <row r="53" spans="1:25">
      <c r="A53" s="2" t="s">
        <v>109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2"/>
      <c r="N53" s="2"/>
      <c r="O53" s="2"/>
      <c r="P53" s="2"/>
      <c r="Q53" s="2"/>
      <c r="R53" s="22"/>
      <c r="S53" s="22"/>
      <c r="T53" s="22"/>
      <c r="U53" s="2"/>
      <c r="V53" s="23"/>
      <c r="W53" s="24"/>
      <c r="X53" s="4"/>
      <c r="Y53" s="4"/>
    </row>
    <row r="54" spans="1:25" ht="14.25" customHeight="1">
      <c r="A54" s="2" t="s">
        <v>110</v>
      </c>
    </row>
    <row r="55" spans="1:25" ht="35.1" customHeight="1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8"/>
      <c r="T55" s="9"/>
      <c r="U55" s="10"/>
      <c r="V55" s="10"/>
      <c r="W55" s="6"/>
    </row>
    <row r="56" spans="1:25" ht="35.1" customHeight="1">
      <c r="J56" s="3"/>
      <c r="K56" s="3"/>
      <c r="L56" s="3"/>
      <c r="M56" s="3"/>
      <c r="N56" s="3"/>
      <c r="O56" s="3"/>
      <c r="P56" s="3"/>
      <c r="Q56" s="3"/>
      <c r="R56" s="3"/>
      <c r="S56" s="8"/>
      <c r="T56" s="9"/>
      <c r="U56" s="10"/>
      <c r="V56" s="10"/>
      <c r="W56" s="6"/>
    </row>
    <row r="57" spans="1:25" ht="35.1" customHeight="1">
      <c r="J57" s="3"/>
      <c r="K57" s="3"/>
      <c r="L57" s="3"/>
      <c r="M57" s="3"/>
      <c r="N57" s="3"/>
      <c r="O57" s="3"/>
      <c r="P57" s="3"/>
      <c r="Q57" s="3"/>
      <c r="R57" s="3"/>
      <c r="S57" s="8"/>
      <c r="T57" s="9"/>
      <c r="U57" s="10"/>
      <c r="V57" s="10"/>
      <c r="W57" s="6"/>
    </row>
    <row r="58" spans="1:25" ht="35.1" customHeight="1">
      <c r="J58" s="3"/>
      <c r="K58" s="3"/>
      <c r="L58" s="3"/>
      <c r="M58" s="3"/>
      <c r="N58" s="3"/>
      <c r="O58" s="3"/>
      <c r="P58" s="3"/>
      <c r="Q58" s="3"/>
      <c r="R58" s="3"/>
      <c r="S58" s="8"/>
      <c r="T58" s="9"/>
      <c r="U58" s="10"/>
      <c r="V58" s="10"/>
      <c r="W58" s="6"/>
    </row>
    <row r="59" spans="1:25" ht="35.1" customHeight="1">
      <c r="J59" s="3"/>
      <c r="K59" s="3"/>
      <c r="L59" s="3"/>
      <c r="M59" s="3"/>
      <c r="N59" s="3"/>
      <c r="O59" s="3"/>
      <c r="P59" s="3"/>
      <c r="Q59" s="3"/>
      <c r="R59" s="3"/>
      <c r="S59" s="8"/>
      <c r="T59" s="9"/>
      <c r="U59" s="10"/>
      <c r="V59" s="10"/>
      <c r="W59" s="6"/>
    </row>
    <row r="60" spans="1:25" ht="35.1" customHeight="1">
      <c r="J60" s="3"/>
      <c r="K60" s="3"/>
      <c r="L60" s="3"/>
      <c r="M60" s="3"/>
      <c r="N60" s="3"/>
      <c r="O60" s="3"/>
      <c r="P60" s="3"/>
      <c r="Q60" s="3"/>
      <c r="R60" s="3"/>
      <c r="S60" s="8"/>
      <c r="T60" s="9"/>
      <c r="U60" s="10"/>
      <c r="V60" s="10"/>
      <c r="W60" s="6"/>
    </row>
    <row r="61" spans="1:25" ht="35.1" customHeight="1">
      <c r="J61" s="3"/>
      <c r="K61" s="3"/>
      <c r="L61" s="3"/>
      <c r="M61" s="3"/>
      <c r="N61" s="3"/>
      <c r="O61" s="3"/>
      <c r="P61" s="3"/>
      <c r="Q61" s="3"/>
      <c r="R61" s="3"/>
      <c r="S61" s="8"/>
      <c r="T61" s="9"/>
      <c r="U61" s="10"/>
      <c r="V61" s="10"/>
      <c r="W61" s="6"/>
    </row>
    <row r="62" spans="1:25" ht="35.1" customHeight="1">
      <c r="J62" s="3"/>
      <c r="K62" s="3"/>
      <c r="L62" s="3"/>
      <c r="M62" s="3"/>
      <c r="N62" s="3"/>
      <c r="O62" s="3"/>
      <c r="P62" s="3"/>
      <c r="Q62" s="3"/>
      <c r="R62" s="3"/>
      <c r="S62" s="8"/>
      <c r="T62" s="9"/>
      <c r="U62" s="10"/>
      <c r="V62" s="10"/>
      <c r="W62" s="6"/>
    </row>
    <row r="63" spans="1:25" ht="35.1" customHeight="1">
      <c r="J63" s="3"/>
      <c r="K63" s="3"/>
      <c r="L63" s="3"/>
      <c r="M63" s="3"/>
      <c r="N63" s="3"/>
      <c r="O63" s="3"/>
      <c r="P63" s="3"/>
      <c r="Q63" s="3"/>
      <c r="R63" s="3"/>
      <c r="S63" s="8"/>
      <c r="T63" s="9"/>
      <c r="U63" s="10"/>
      <c r="V63" s="10"/>
      <c r="W63" s="6"/>
    </row>
    <row r="64" spans="1:25" ht="35.1" customHeight="1">
      <c r="J64" s="3"/>
      <c r="K64" s="3"/>
      <c r="L64" s="3"/>
      <c r="M64" s="3"/>
      <c r="N64" s="3"/>
      <c r="O64" s="3"/>
      <c r="P64" s="3"/>
      <c r="Q64" s="3"/>
      <c r="R64" s="3"/>
      <c r="S64" s="8"/>
      <c r="T64" s="9"/>
      <c r="U64" s="10"/>
      <c r="V64" s="10"/>
      <c r="W64" s="6"/>
    </row>
    <row r="65" spans="10:23" ht="35.1" customHeight="1">
      <c r="J65" s="3"/>
      <c r="K65" s="3"/>
      <c r="L65" s="3"/>
      <c r="M65" s="3"/>
      <c r="N65" s="3"/>
      <c r="O65" s="3"/>
      <c r="P65" s="3"/>
      <c r="Q65" s="3"/>
      <c r="R65" s="3"/>
      <c r="S65" s="3"/>
      <c r="T65" s="5"/>
      <c r="U65" s="6"/>
      <c r="V65" s="6"/>
      <c r="W65" s="6"/>
    </row>
    <row r="66" spans="10:23" ht="35.1" customHeight="1">
      <c r="J66" s="3"/>
      <c r="K66" s="3"/>
      <c r="L66" s="3"/>
      <c r="M66" s="3"/>
      <c r="N66" s="3"/>
      <c r="O66" s="3"/>
      <c r="P66" s="3"/>
      <c r="Q66" s="3"/>
      <c r="R66" s="3"/>
      <c r="S66" s="3"/>
      <c r="T66" s="5"/>
      <c r="U66" s="6"/>
      <c r="V66" s="6"/>
      <c r="W66" s="6"/>
    </row>
    <row r="67" spans="10:23" ht="35.1" customHeight="1">
      <c r="J67" s="3"/>
      <c r="K67" s="3"/>
      <c r="L67" s="3"/>
      <c r="M67" s="3"/>
      <c r="N67" s="3"/>
      <c r="O67" s="3"/>
      <c r="P67" s="3"/>
      <c r="Q67" s="3"/>
      <c r="R67" s="3"/>
      <c r="S67" s="3"/>
      <c r="T67" s="5"/>
      <c r="U67" s="6"/>
      <c r="V67" s="6"/>
      <c r="W67" s="6"/>
    </row>
    <row r="68" spans="10:23" ht="35.1" customHeight="1">
      <c r="J68" s="3"/>
      <c r="K68" s="3"/>
      <c r="L68" s="3"/>
      <c r="M68" s="3"/>
      <c r="N68" s="3"/>
      <c r="O68" s="3"/>
      <c r="P68" s="3"/>
      <c r="Q68" s="3"/>
      <c r="R68" s="3"/>
      <c r="S68" s="3"/>
      <c r="T68" s="5"/>
      <c r="U68" s="6"/>
      <c r="V68" s="6"/>
      <c r="W68" s="6"/>
    </row>
    <row r="69" spans="10:23">
      <c r="J69" s="3"/>
      <c r="K69" s="3"/>
      <c r="L69" s="3"/>
      <c r="M69" s="3"/>
      <c r="N69" s="3"/>
      <c r="O69" s="3"/>
      <c r="P69" s="3"/>
      <c r="Q69" s="3"/>
      <c r="R69" s="3"/>
      <c r="S69" s="3"/>
      <c r="T69" s="5"/>
      <c r="U69" s="6"/>
      <c r="V69" s="6"/>
      <c r="W69" s="6"/>
    </row>
    <row r="70" spans="10:23">
      <c r="J70" s="3"/>
      <c r="K70" s="3"/>
      <c r="L70" s="3"/>
      <c r="M70" s="3"/>
      <c r="N70" s="3"/>
      <c r="O70" s="3"/>
      <c r="P70" s="3"/>
      <c r="Q70" s="3"/>
      <c r="R70" s="3"/>
      <c r="S70" s="3"/>
      <c r="T70" s="5"/>
      <c r="U70" s="6"/>
      <c r="V70" s="6"/>
      <c r="W70" s="6"/>
    </row>
    <row r="71" spans="10:23">
      <c r="J71" s="3"/>
      <c r="K71" s="3"/>
      <c r="L71" s="3"/>
      <c r="M71" s="3"/>
      <c r="N71" s="3"/>
      <c r="O71" s="3"/>
      <c r="P71" s="3"/>
      <c r="Q71" s="3"/>
      <c r="R71" s="3"/>
      <c r="S71" s="3"/>
      <c r="T71" s="5"/>
      <c r="U71" s="6"/>
      <c r="V71" s="6"/>
      <c r="W71" s="6"/>
    </row>
    <row r="72" spans="10:23">
      <c r="J72" s="3"/>
      <c r="K72" s="3"/>
      <c r="L72" s="3"/>
      <c r="M72" s="3"/>
      <c r="N72" s="3"/>
      <c r="O72" s="3"/>
      <c r="P72" s="3"/>
      <c r="Q72" s="3"/>
      <c r="R72" s="3"/>
      <c r="S72" s="3"/>
      <c r="T72" s="5"/>
      <c r="U72" s="6"/>
      <c r="V72" s="6"/>
      <c r="W72" s="6"/>
    </row>
    <row r="73" spans="10:23">
      <c r="J73" s="3"/>
      <c r="K73" s="3"/>
      <c r="L73" s="3"/>
      <c r="M73" s="3"/>
      <c r="N73" s="3"/>
      <c r="O73" s="3"/>
      <c r="P73" s="3"/>
      <c r="Q73" s="3"/>
      <c r="R73" s="3"/>
      <c r="S73" s="3"/>
      <c r="T73" s="5"/>
      <c r="U73" s="6"/>
      <c r="V73" s="6"/>
      <c r="W73" s="6"/>
    </row>
    <row r="74" spans="10:23">
      <c r="J74" s="3"/>
      <c r="K74" s="3"/>
      <c r="L74" s="3"/>
      <c r="M74" s="3"/>
      <c r="N74" s="3"/>
      <c r="O74" s="3"/>
      <c r="P74" s="3"/>
      <c r="Q74" s="3"/>
      <c r="R74" s="3"/>
      <c r="S74" s="3"/>
      <c r="T74" s="5"/>
      <c r="U74" s="6"/>
      <c r="V74" s="6"/>
      <c r="W74" s="6"/>
    </row>
    <row r="75" spans="10:23">
      <c r="J75" s="3"/>
      <c r="K75" s="3"/>
      <c r="L75" s="3"/>
      <c r="M75" s="3"/>
      <c r="N75" s="3"/>
      <c r="O75" s="3"/>
      <c r="P75" s="3"/>
      <c r="Q75" s="3"/>
      <c r="R75" s="3"/>
      <c r="S75" s="3"/>
      <c r="T75" s="5"/>
      <c r="U75" s="6"/>
      <c r="V75" s="6"/>
      <c r="W75" s="6"/>
    </row>
    <row r="76" spans="10:23">
      <c r="J76" s="3"/>
      <c r="K76" s="3"/>
      <c r="L76" s="3"/>
      <c r="M76" s="3"/>
      <c r="N76" s="3"/>
      <c r="O76" s="3"/>
      <c r="P76" s="3"/>
      <c r="Q76" s="3"/>
      <c r="R76" s="3"/>
      <c r="S76" s="3"/>
      <c r="T76" s="5"/>
      <c r="U76" s="6"/>
      <c r="V76" s="6"/>
      <c r="W76" s="6"/>
    </row>
    <row r="77" spans="10:23">
      <c r="J77" s="3"/>
      <c r="K77" s="3"/>
      <c r="L77" s="3"/>
      <c r="M77" s="3"/>
      <c r="N77" s="3"/>
      <c r="O77" s="3"/>
      <c r="P77" s="3"/>
      <c r="Q77" s="3"/>
      <c r="R77" s="3"/>
      <c r="S77" s="3"/>
      <c r="T77" s="5"/>
      <c r="U77" s="6"/>
      <c r="V77" s="6"/>
      <c r="W77" s="6"/>
    </row>
    <row r="78" spans="10:23">
      <c r="J78" s="3"/>
      <c r="K78" s="3"/>
      <c r="L78" s="3"/>
      <c r="M78" s="3"/>
      <c r="N78" s="3"/>
      <c r="O78" s="3"/>
      <c r="P78" s="3"/>
      <c r="Q78" s="3"/>
      <c r="R78" s="3"/>
      <c r="S78" s="3"/>
      <c r="T78" s="5"/>
      <c r="U78" s="6"/>
      <c r="V78" s="6"/>
      <c r="W78" s="6"/>
    </row>
    <row r="79" spans="10:23">
      <c r="J79" s="3"/>
      <c r="K79" s="3"/>
      <c r="L79" s="3"/>
      <c r="M79" s="3"/>
      <c r="N79" s="3"/>
      <c r="O79" s="3"/>
      <c r="P79" s="3"/>
      <c r="Q79" s="3"/>
      <c r="R79" s="3"/>
      <c r="S79" s="3"/>
      <c r="T79" s="5"/>
      <c r="U79" s="6"/>
      <c r="V79" s="6"/>
      <c r="W79" s="6"/>
    </row>
    <row r="80" spans="10:23">
      <c r="J80" s="3"/>
      <c r="K80" s="3"/>
      <c r="L80" s="3"/>
      <c r="M80" s="3"/>
      <c r="N80" s="3"/>
      <c r="O80" s="3"/>
      <c r="P80" s="3"/>
      <c r="Q80" s="3"/>
      <c r="R80" s="3"/>
      <c r="S80" s="3"/>
      <c r="T80" s="5"/>
      <c r="U80" s="6"/>
      <c r="V80" s="6"/>
      <c r="W80" s="6"/>
    </row>
    <row r="81" spans="10:23">
      <c r="J81" s="3"/>
      <c r="K81" s="3"/>
      <c r="L81" s="3"/>
      <c r="M81" s="3"/>
      <c r="N81" s="3"/>
      <c r="O81" s="3"/>
      <c r="P81" s="3"/>
      <c r="Q81" s="3"/>
      <c r="R81" s="3"/>
      <c r="S81" s="3"/>
      <c r="T81" s="5"/>
      <c r="U81" s="6"/>
      <c r="V81" s="6"/>
      <c r="W81" s="6"/>
    </row>
    <row r="82" spans="10:23">
      <c r="J82" s="3"/>
      <c r="K82" s="3"/>
      <c r="L82" s="3"/>
      <c r="M82" s="3"/>
      <c r="N82" s="3"/>
      <c r="O82" s="3"/>
      <c r="P82" s="3"/>
      <c r="Q82" s="3"/>
      <c r="R82" s="3"/>
      <c r="S82" s="3"/>
      <c r="T82" s="5"/>
      <c r="U82" s="6"/>
      <c r="V82" s="6"/>
      <c r="W82" s="6"/>
    </row>
    <row r="83" spans="10:23">
      <c r="T83" s="6"/>
      <c r="U83" s="6"/>
      <c r="V83" s="6"/>
      <c r="W83" s="6"/>
    </row>
    <row r="84" spans="10:23">
      <c r="T84" s="6"/>
      <c r="U84" s="6"/>
      <c r="V84" s="6"/>
      <c r="W84" s="6"/>
    </row>
    <row r="85" spans="10:23">
      <c r="T85" s="6"/>
      <c r="U85" s="6"/>
      <c r="V85" s="6"/>
      <c r="W85" s="6"/>
    </row>
    <row r="86" spans="10:23">
      <c r="T86" s="6"/>
      <c r="U86" s="6"/>
      <c r="V86" s="6"/>
      <c r="W86" s="6"/>
    </row>
    <row r="87" spans="10:23">
      <c r="T87" s="6"/>
      <c r="U87" s="6"/>
      <c r="V87" s="6"/>
      <c r="W87" s="6"/>
    </row>
    <row r="88" spans="10:23">
      <c r="T88" s="6"/>
      <c r="U88" s="6"/>
      <c r="V88" s="6"/>
      <c r="W88" s="6"/>
    </row>
    <row r="89" spans="10:23">
      <c r="T89" s="6"/>
      <c r="U89" s="6"/>
      <c r="V89" s="6"/>
      <c r="W89" s="6"/>
    </row>
    <row r="90" spans="10:23">
      <c r="T90" s="6"/>
      <c r="U90" s="6"/>
      <c r="V90" s="6"/>
      <c r="W90" s="6"/>
    </row>
    <row r="91" spans="10:23">
      <c r="T91" s="6"/>
      <c r="U91" s="6"/>
      <c r="V91" s="6"/>
      <c r="W91" s="6"/>
    </row>
    <row r="92" spans="10:23">
      <c r="T92" s="6"/>
      <c r="U92" s="6"/>
      <c r="V92" s="6"/>
      <c r="W92" s="6"/>
    </row>
    <row r="93" spans="10:23">
      <c r="T93" s="6"/>
      <c r="U93" s="6"/>
      <c r="V93" s="6"/>
      <c r="W93" s="6"/>
    </row>
  </sheetData>
  <mergeCells count="4">
    <mergeCell ref="A3:V3"/>
    <mergeCell ref="A4:V4"/>
    <mergeCell ref="A5:V5"/>
    <mergeCell ref="R6:V6"/>
  </mergeCells>
  <printOptions horizontalCentered="1"/>
  <pageMargins left="0.19685039370078741" right="0" top="0.78740157480314965" bottom="0.78740157480314965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 </vt:lpstr>
      <vt:lpstr>'GESTION GENERAL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2023-05-08T15:05:31Z</cp:lastPrinted>
  <dcterms:created xsi:type="dcterms:W3CDTF">2023-05-02T12:49:00Z</dcterms:created>
  <dcterms:modified xsi:type="dcterms:W3CDTF">2023-05-08T15:05:46Z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