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2\PAGINA WEB 2022\SEPTIEMBRE 30 DE 2022 PAG.WEB\PRESPTO\PDF\"/>
    </mc:Choice>
  </mc:AlternateContent>
  <bookViews>
    <workbookView xWindow="240" yWindow="120" windowWidth="18060" windowHeight="7050"/>
  </bookViews>
  <sheets>
    <sheet name="GASTOS DE INVERSION " sheetId="1" r:id="rId1"/>
  </sheets>
  <definedNames>
    <definedName name="_xlnm.Print_Titles" localSheetId="0">'GASTOS DE INVERSION '!$5:$5</definedName>
  </definedNames>
  <calcPr calcId="152511"/>
</workbook>
</file>

<file path=xl/calcChain.xml><?xml version="1.0" encoding="utf-8"?>
<calcChain xmlns="http://schemas.openxmlformats.org/spreadsheetml/2006/main">
  <c r="U41" i="1" l="1"/>
  <c r="T41" i="1"/>
  <c r="S41" i="1"/>
  <c r="R41" i="1"/>
  <c r="U40" i="1"/>
  <c r="T40" i="1"/>
  <c r="S40" i="1"/>
  <c r="R40" i="1"/>
  <c r="U39" i="1"/>
  <c r="T39" i="1"/>
  <c r="S39" i="1"/>
  <c r="R39" i="1"/>
  <c r="U37" i="1"/>
  <c r="T37" i="1"/>
  <c r="S37" i="1"/>
  <c r="R37" i="1"/>
  <c r="U36" i="1"/>
  <c r="T36" i="1"/>
  <c r="S36" i="1"/>
  <c r="R36" i="1"/>
  <c r="U35" i="1"/>
  <c r="T35" i="1"/>
  <c r="S35" i="1"/>
  <c r="R35" i="1"/>
  <c r="U33" i="1"/>
  <c r="T33" i="1"/>
  <c r="S33" i="1"/>
  <c r="R33" i="1"/>
  <c r="U32" i="1"/>
  <c r="T32" i="1"/>
  <c r="S32" i="1"/>
  <c r="R32" i="1"/>
  <c r="U31" i="1"/>
  <c r="T31" i="1"/>
  <c r="S31" i="1"/>
  <c r="R31" i="1"/>
  <c r="U30" i="1"/>
  <c r="T30" i="1"/>
  <c r="S30" i="1"/>
  <c r="R30" i="1"/>
  <c r="U29" i="1"/>
  <c r="T29" i="1"/>
  <c r="S29" i="1"/>
  <c r="R29" i="1"/>
  <c r="U28" i="1"/>
  <c r="T28" i="1"/>
  <c r="S28" i="1"/>
  <c r="R28" i="1"/>
  <c r="U27" i="1"/>
  <c r="T27" i="1"/>
  <c r="S27" i="1"/>
  <c r="R27" i="1"/>
  <c r="U26" i="1"/>
  <c r="T26" i="1"/>
  <c r="S26" i="1"/>
  <c r="R26" i="1"/>
  <c r="U25" i="1"/>
  <c r="T25" i="1"/>
  <c r="S25" i="1"/>
  <c r="R25" i="1"/>
  <c r="U24" i="1"/>
  <c r="T24" i="1"/>
  <c r="S24" i="1"/>
  <c r="R24" i="1"/>
  <c r="U23" i="1"/>
  <c r="T23" i="1"/>
  <c r="S23" i="1"/>
  <c r="R23" i="1"/>
  <c r="U22" i="1"/>
  <c r="T22" i="1"/>
  <c r="S22" i="1"/>
  <c r="R22" i="1"/>
  <c r="U21" i="1"/>
  <c r="T21" i="1"/>
  <c r="S21" i="1"/>
  <c r="R21" i="1"/>
  <c r="R20" i="1"/>
  <c r="U19" i="1"/>
  <c r="T19" i="1"/>
  <c r="S19" i="1"/>
  <c r="R19" i="1"/>
  <c r="U18" i="1"/>
  <c r="T18" i="1"/>
  <c r="S18" i="1"/>
  <c r="R18" i="1"/>
  <c r="U17" i="1"/>
  <c r="T17" i="1"/>
  <c r="S17" i="1"/>
  <c r="R17" i="1"/>
  <c r="U16" i="1"/>
  <c r="T16" i="1"/>
  <c r="S16" i="1"/>
  <c r="R16" i="1"/>
  <c r="U15" i="1"/>
  <c r="T15" i="1"/>
  <c r="S15" i="1"/>
  <c r="R15" i="1"/>
  <c r="U14" i="1"/>
  <c r="T14" i="1"/>
  <c r="S14" i="1"/>
  <c r="R14" i="1"/>
  <c r="U13" i="1"/>
  <c r="T13" i="1"/>
  <c r="S13" i="1"/>
  <c r="R13" i="1"/>
  <c r="R12" i="1"/>
  <c r="U11" i="1"/>
  <c r="T11" i="1"/>
  <c r="S11" i="1"/>
  <c r="R11" i="1"/>
  <c r="U9" i="1"/>
  <c r="T9" i="1"/>
  <c r="S9" i="1"/>
  <c r="R9" i="1"/>
  <c r="U8" i="1"/>
  <c r="T8" i="1"/>
  <c r="S8" i="1"/>
  <c r="R8" i="1"/>
  <c r="U7" i="1"/>
  <c r="T7" i="1"/>
  <c r="S7" i="1"/>
  <c r="R7" i="1"/>
  <c r="Q42" i="1"/>
  <c r="P42" i="1"/>
  <c r="O42" i="1"/>
  <c r="N42" i="1"/>
  <c r="M42" i="1"/>
  <c r="L42" i="1"/>
  <c r="K42" i="1"/>
  <c r="J42" i="1"/>
  <c r="I42" i="1"/>
  <c r="Q38" i="1"/>
  <c r="P38" i="1"/>
  <c r="O38" i="1"/>
  <c r="N38" i="1"/>
  <c r="M38" i="1"/>
  <c r="L38" i="1"/>
  <c r="K38" i="1"/>
  <c r="J38" i="1"/>
  <c r="I38" i="1"/>
  <c r="Q34" i="1"/>
  <c r="P34" i="1"/>
  <c r="O34" i="1"/>
  <c r="N34" i="1"/>
  <c r="M34" i="1"/>
  <c r="L34" i="1"/>
  <c r="R34" i="1" s="1"/>
  <c r="K34" i="1"/>
  <c r="J34" i="1"/>
  <c r="I34" i="1"/>
  <c r="Q10" i="1"/>
  <c r="P10" i="1"/>
  <c r="O10" i="1"/>
  <c r="N10" i="1"/>
  <c r="M10" i="1"/>
  <c r="L10" i="1"/>
  <c r="K10" i="1"/>
  <c r="J10" i="1"/>
  <c r="I10" i="1"/>
  <c r="U34" i="1" l="1"/>
  <c r="R38" i="1"/>
  <c r="T38" i="1"/>
  <c r="R42" i="1"/>
  <c r="T42" i="1"/>
  <c r="L43" i="1"/>
  <c r="T10" i="1"/>
  <c r="M43" i="1"/>
  <c r="Q43" i="1"/>
  <c r="U43" i="1" s="1"/>
  <c r="T34" i="1"/>
  <c r="S34" i="1"/>
  <c r="U38" i="1"/>
  <c r="S42" i="1"/>
  <c r="K43" i="1"/>
  <c r="I43" i="1"/>
  <c r="P43" i="1"/>
  <c r="N43" i="1"/>
  <c r="S10" i="1"/>
  <c r="J43" i="1"/>
  <c r="S38" i="1"/>
  <c r="U42" i="1"/>
  <c r="U10" i="1"/>
  <c r="O43" i="1"/>
  <c r="R10" i="1"/>
  <c r="R43" i="1" s="1"/>
  <c r="U6" i="1"/>
  <c r="T6" i="1"/>
  <c r="S6" i="1"/>
  <c r="R6" i="1"/>
  <c r="T43" i="1" l="1"/>
  <c r="S43" i="1"/>
</calcChain>
</file>

<file path=xl/sharedStrings.xml><?xml version="1.0" encoding="utf-8"?>
<sst xmlns="http://schemas.openxmlformats.org/spreadsheetml/2006/main" count="317" uniqueCount="84">
  <si>
    <t/>
  </si>
  <si>
    <t>TIPO</t>
  </si>
  <si>
    <t>CTA</t>
  </si>
  <si>
    <t>SUB
CTA</t>
  </si>
  <si>
    <t>OBJ</t>
  </si>
  <si>
    <t>FUENTE</t>
  </si>
  <si>
    <t>REC</t>
  </si>
  <si>
    <t>SIT</t>
  </si>
  <si>
    <t>DESCRIPCION</t>
  </si>
  <si>
    <t>APR. INICIAL</t>
  </si>
  <si>
    <t>APR. ADICIONADA</t>
  </si>
  <si>
    <t>APR. REDUCIDA</t>
  </si>
  <si>
    <t>APR. VIGENTE</t>
  </si>
  <si>
    <t>CDP</t>
  </si>
  <si>
    <t>APR. DISPONIBLE</t>
  </si>
  <si>
    <t>COMPROMISO</t>
  </si>
  <si>
    <t>OBLIGACION</t>
  </si>
  <si>
    <t>PAGOS</t>
  </si>
  <si>
    <t>Nación</t>
  </si>
  <si>
    <t>10</t>
  </si>
  <si>
    <t>CSF</t>
  </si>
  <si>
    <t>11</t>
  </si>
  <si>
    <t>SSF</t>
  </si>
  <si>
    <t>C</t>
  </si>
  <si>
    <t>3501</t>
  </si>
  <si>
    <t>0200</t>
  </si>
  <si>
    <t>2</t>
  </si>
  <si>
    <t>APOYO AL GOBIERNO EN UNA CORRECTA INSERCIÓN DE COLOMBIA EN LOS MERCADOS INTERNACIONALES, APERTURA DE NUEVOS MERCADOS Y LA PROFUNDIZACIÓN DE LOS EXISTENTES -   NACIONAL</t>
  </si>
  <si>
    <t>14</t>
  </si>
  <si>
    <t>15</t>
  </si>
  <si>
    <t>25</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</si>
  <si>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</si>
  <si>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</si>
  <si>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</si>
  <si>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</si>
  <si>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</si>
  <si>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13</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</si>
  <si>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</si>
  <si>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</si>
  <si>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</si>
  <si>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</si>
  <si>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</si>
  <si>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</si>
  <si>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</si>
  <si>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</si>
  <si>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</si>
  <si>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</si>
  <si>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</si>
  <si>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</si>
  <si>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t>
  </si>
  <si>
    <t>26</t>
  </si>
  <si>
    <t>APOYO A LA INDUSTRIA MANUFACTURERA COLOMBIANA PARA LA SOSTENIBILIDAD  NACIONAL</t>
  </si>
  <si>
    <t>27</t>
  </si>
  <si>
    <t>IMPLEMENTACION DE ESTRATEGIAS DE REACTIVACION ECONOMICA PARA EL ACCESO AL MERCADO, EL DESARROLLO PRODUCTIVO Y LA FORMALIZACION DE MICRO Y PEQUENAS EMPRESAS DEL PAIS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</si>
  <si>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</si>
  <si>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</si>
  <si>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</si>
  <si>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</si>
  <si>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</si>
  <si>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</si>
  <si>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</si>
  <si>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</si>
  <si>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</si>
  <si>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</si>
  <si>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FORTALECIMIENTO DE LOS SERVICIOS BRINDADOS A LOS USUARIOS DE COMERCIO EXTERIOR A NIVEL  NACIONAL</t>
  </si>
  <si>
    <t>APROPIACION SIN COMPROMETER</t>
  </si>
  <si>
    <t>MINISTERIO DE COMERCIO INDUSTRIA Y TURISMO</t>
  </si>
  <si>
    <t>FECHA DE GENERACION : OCTUBRE 3 DE 2022</t>
  </si>
  <si>
    <t>OBLIG/ APR</t>
  </si>
  <si>
    <t>PAGO/ APR</t>
  </si>
  <si>
    <r>
      <rPr>
        <b/>
        <sz val="8"/>
        <rFont val="Arial"/>
        <family val="2"/>
      </rPr>
      <t>Fuente</t>
    </r>
    <r>
      <rPr>
        <sz val="8"/>
        <rFont val="Arial"/>
        <family val="2"/>
      </rPr>
      <t xml:space="preserve"> :Sistema Integrado de Información Financiera SIIF Nación</t>
    </r>
  </si>
  <si>
    <r>
      <rPr>
        <b/>
        <sz val="8"/>
        <rFont val="Arial"/>
        <family val="2"/>
      </rPr>
      <t>Nota 1</t>
    </r>
    <r>
      <rPr>
        <sz val="8"/>
        <rFont val="Arial"/>
        <family val="2"/>
      </rPr>
      <t>: Ley 2159 del 12 de Noviembre de 2021. Por la cual se decreta el presupuesto de rentas y recursos de capital y ley de apropiaciones para la vigencia fiscal del 1° de Enero al 31 de diciembre de 2022.</t>
    </r>
  </si>
  <si>
    <r>
      <rPr>
        <b/>
        <sz val="8"/>
        <rFont val="Arial"/>
        <family val="2"/>
      </rPr>
      <t>Nota 2</t>
    </r>
    <r>
      <rPr>
        <sz val="8"/>
        <rFont val="Arial"/>
        <family val="2"/>
      </rPr>
      <t xml:space="preserve">: Decreto Numero 1793 del 21 de diciembre de 2021. Por el cual se liquida el Presupuesto General de la Nación para la vigencia fiscal de 2022, se detallan las apropiaciones y se clasifican y definen los gastos. </t>
    </r>
  </si>
  <si>
    <r>
      <rPr>
        <b/>
        <sz val="8"/>
        <rFont val="Arial"/>
        <family val="2"/>
      </rPr>
      <t>Nota 3</t>
    </r>
    <r>
      <rPr>
        <sz val="8"/>
        <rFont val="Arial"/>
        <family val="2"/>
      </rPr>
      <t>: Resolución No. 0244 del 14 de febrero de 2022 . Por la cual se efectua un traslado en el presupuesto de Inversión de la Sección 3501 Ministerio de Comercio, Industria y Turismo. Unidad Ejecutora 3501-01 Gestión General en la vigencia fiscal de 2022.($13.162.572.566)</t>
    </r>
  </si>
  <si>
    <t>EJECUCION PRESUPUESTAL ACUMULADA CON CORTE AL 30 DE SEPTIEMBRE DE 2022</t>
  </si>
  <si>
    <t xml:space="preserve">VICEMINISTERIO DE COMERCIO EXTERIOR </t>
  </si>
  <si>
    <t>VICEMINISTERIO DE DESARROLLO EMPRESARIAL</t>
  </si>
  <si>
    <t xml:space="preserve">SECRETARIA GENERAL </t>
  </si>
  <si>
    <t>VICEMINISTERIO DE TURISMO</t>
  </si>
  <si>
    <t xml:space="preserve">TOTAL GASTOS DE INVERSION </t>
  </si>
  <si>
    <t xml:space="preserve">EJECUCIÓN GASTOS DE INVERSION </t>
  </si>
  <si>
    <r>
      <rPr>
        <b/>
        <sz val="8"/>
        <rFont val="Arial"/>
        <family val="2"/>
      </rPr>
      <t>Nota 4</t>
    </r>
    <r>
      <rPr>
        <sz val="8"/>
        <rFont val="Arial"/>
        <family val="2"/>
      </rPr>
      <t>: Resolución No. 0180 del 06 de mayo del 2022. Por la cual se efectúa una distribución del presupuesto de inversión contenida en el anexo del Decreto de Liquidación del Presupuesto General de la Nación para la vigencia fiscal 2022. ($ 29.919.185.000)</t>
    </r>
  </si>
  <si>
    <r>
      <t xml:space="preserve">Nota 5: </t>
    </r>
    <r>
      <rPr>
        <sz val="8"/>
        <rFont val="Arial"/>
        <family val="2"/>
      </rPr>
      <t>Resolución No. 0234 del 21 de Junio  del 2022. Por la cual se efectúa una distribución del presupuesto de inversión contenida en el anexo del Decreto de Liquidación del Presupuesto General de la Nación para la vigencia fiscal 2022. ($ 5.001.416.000)</t>
    </r>
  </si>
  <si>
    <t>COMP/    APR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</si>
</sst>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1">
    <font>
      <sz val="11"/>
      <color rgb="FF000000"/>
      <name val="Calibri"/>
      <family val="2"/>
      <scheme val="minor"/>
    </font>
    <font>
      <sz val="11"/>
      <name val="Calibri"/>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12"/>
      <color rgb="FF000000"/>
      <name val="Arial Narrow"/>
      <family val="2"/>
    </font>
    <font>
      <sz val="12"/>
      <name val="Arial Narrow"/>
      <family val="2"/>
    </font>
    <font>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9">
    <xf numFmtId="0" fontId="1" fillId="0" borderId="0" xfId="0" applyFont="1" applyFill="1" applyBorder="1"/>
    <xf numFmtId="0" fontId="2" fillId="0" borderId="0"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7" fontId="4" fillId="0" borderId="1" xfId="0" applyNumberFormat="1" applyFont="1" applyFill="1" applyBorder="1" applyAlignment="1">
      <alignment horizontal="right" vertical="center" wrapText="1"/>
    </xf>
    <xf numFmtId="10" fontId="4" fillId="0" borderId="1" xfId="0" applyNumberFormat="1" applyFont="1" applyFill="1" applyBorder="1" applyAlignment="1">
      <alignment horizontal="right" vertical="center" wrapText="1"/>
    </xf>
    <xf numFmtId="10" fontId="4" fillId="0" borderId="0" xfId="0" applyNumberFormat="1" applyFont="1" applyFill="1" applyBorder="1" applyAlignment="1">
      <alignment horizontal="right" vertical="center" wrapText="1"/>
    </xf>
    <xf numFmtId="0" fontId="4" fillId="0" borderId="0" xfId="0" applyFont="1" applyFill="1" applyBorder="1"/>
    <xf numFmtId="4" fontId="4" fillId="0" borderId="0" xfId="0" applyNumberFormat="1" applyFont="1" applyFill="1" applyBorder="1"/>
    <xf numFmtId="10" fontId="4" fillId="0" borderId="0" xfId="0" applyNumberFormat="1" applyFont="1" applyFill="1" applyBorder="1"/>
    <xf numFmtId="10" fontId="4" fillId="0" borderId="0" xfId="0" applyNumberFormat="1" applyFont="1"/>
    <xf numFmtId="0" fontId="4" fillId="0" borderId="0" xfId="0" applyFont="1"/>
    <xf numFmtId="164" fontId="3" fillId="0" borderId="0" xfId="0" applyNumberFormat="1" applyFont="1" applyFill="1" applyBorder="1" applyAlignment="1">
      <alignment horizontal="right" vertical="center" wrapText="1" readingOrder="1"/>
    </xf>
    <xf numFmtId="7" fontId="4" fillId="0" borderId="0" xfId="0" applyNumberFormat="1" applyFont="1" applyFill="1" applyBorder="1" applyAlignment="1">
      <alignment horizontal="right" vertical="center" wrapText="1"/>
    </xf>
    <xf numFmtId="0" fontId="10" fillId="0" borderId="0" xfId="0" applyFont="1" applyFill="1" applyBorder="1"/>
    <xf numFmtId="0" fontId="5" fillId="0" borderId="0" xfId="0" applyFont="1" applyFill="1" applyBorder="1"/>
    <xf numFmtId="0" fontId="2" fillId="2"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left" vertical="center" wrapText="1" readingOrder="1"/>
    </xf>
    <xf numFmtId="164"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xf>
    <xf numFmtId="10" fontId="5" fillId="2" borderId="1" xfId="0" applyNumberFormat="1" applyFont="1" applyFill="1" applyBorder="1" applyAlignment="1">
      <alignment horizontal="right" vertical="center" wrapText="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xf>
    <xf numFmtId="0" fontId="1" fillId="0" borderId="0" xfId="0" applyFont="1" applyFill="1" applyBorder="1" applyAlignment="1">
      <alignment horizontal="center"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161925</xdr:colOff>
      <xdr:row>2</xdr:row>
      <xdr:rowOff>76200</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295525" cy="476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3"/>
  <sheetViews>
    <sheetView showGridLines="0" tabSelected="1" workbookViewId="0">
      <selection activeCell="Q4" sqref="Q4:U4"/>
    </sheetView>
  </sheetViews>
  <sheetFormatPr baseColWidth="10" defaultRowHeight="15"/>
  <cols>
    <col min="1" max="1" width="5" customWidth="1"/>
    <col min="2" max="4" width="5.42578125" customWidth="1"/>
    <col min="5" max="5" width="6.28515625" customWidth="1"/>
    <col min="6" max="6" width="4.42578125" customWidth="1"/>
    <col min="7" max="7" width="5.28515625" customWidth="1"/>
    <col min="8" max="8" width="27.5703125" customWidth="1"/>
    <col min="9" max="9" width="18.85546875" customWidth="1"/>
    <col min="10" max="10" width="16.140625" customWidth="1"/>
    <col min="11" max="11" width="15.42578125" customWidth="1"/>
    <col min="12" max="12" width="16.140625" customWidth="1"/>
    <col min="13" max="13" width="17" customWidth="1"/>
    <col min="14" max="14" width="16.85546875" customWidth="1"/>
    <col min="15" max="15" width="17.28515625" customWidth="1"/>
    <col min="16" max="16" width="15.7109375" customWidth="1"/>
    <col min="17" max="17" width="15" customWidth="1"/>
    <col min="18" max="18" width="15.7109375" customWidth="1"/>
    <col min="19" max="19" width="7.5703125" customWidth="1"/>
    <col min="20" max="20" width="8.42578125" customWidth="1"/>
    <col min="21" max="21" width="7.7109375" customWidth="1"/>
  </cols>
  <sheetData>
    <row r="1" spans="1:21" ht="15.75">
      <c r="A1" s="24" t="s">
        <v>66</v>
      </c>
      <c r="B1" s="25"/>
      <c r="C1" s="25"/>
      <c r="D1" s="25"/>
      <c r="E1" s="25"/>
      <c r="F1" s="25"/>
      <c r="G1" s="25"/>
      <c r="H1" s="25"/>
      <c r="I1" s="25"/>
      <c r="J1" s="25"/>
      <c r="K1" s="25"/>
      <c r="L1" s="25"/>
      <c r="M1" s="25"/>
      <c r="N1" s="25"/>
      <c r="O1" s="25"/>
      <c r="P1" s="25"/>
      <c r="Q1" s="25"/>
      <c r="R1" s="25"/>
      <c r="S1" s="25"/>
      <c r="T1" s="25"/>
      <c r="U1" s="25"/>
    </row>
    <row r="2" spans="1:21" ht="15.75">
      <c r="A2" s="24" t="s">
        <v>74</v>
      </c>
      <c r="B2" s="25"/>
      <c r="C2" s="25"/>
      <c r="D2" s="25"/>
      <c r="E2" s="25"/>
      <c r="F2" s="25"/>
      <c r="G2" s="25"/>
      <c r="H2" s="25"/>
      <c r="I2" s="25"/>
      <c r="J2" s="25"/>
      <c r="K2" s="25"/>
      <c r="L2" s="25"/>
      <c r="M2" s="25"/>
      <c r="N2" s="25"/>
      <c r="O2" s="25"/>
      <c r="P2" s="25"/>
      <c r="Q2" s="25"/>
      <c r="R2" s="25"/>
      <c r="S2" s="25"/>
      <c r="T2" s="25"/>
      <c r="U2" s="25"/>
    </row>
    <row r="3" spans="1:21">
      <c r="A3" s="24" t="s">
        <v>80</v>
      </c>
      <c r="B3" s="28"/>
      <c r="C3" s="28"/>
      <c r="D3" s="28"/>
      <c r="E3" s="28"/>
      <c r="F3" s="28"/>
      <c r="G3" s="28"/>
      <c r="H3" s="28"/>
      <c r="I3" s="28"/>
      <c r="J3" s="28"/>
      <c r="K3" s="28"/>
      <c r="L3" s="28"/>
      <c r="M3" s="28"/>
      <c r="N3" s="28"/>
      <c r="O3" s="28"/>
      <c r="P3" s="28"/>
      <c r="Q3" s="28"/>
      <c r="R3" s="28"/>
      <c r="S3" s="28"/>
      <c r="T3" s="28"/>
      <c r="U3" s="28"/>
    </row>
    <row r="4" spans="1:21" ht="15.75" thickBot="1">
      <c r="A4" s="1" t="s">
        <v>0</v>
      </c>
      <c r="B4" s="1" t="s">
        <v>0</v>
      </c>
      <c r="C4" s="1" t="s">
        <v>0</v>
      </c>
      <c r="D4" s="1" t="s">
        <v>0</v>
      </c>
      <c r="E4" s="1" t="s">
        <v>0</v>
      </c>
      <c r="F4" s="1" t="s">
        <v>0</v>
      </c>
      <c r="G4" s="1" t="s">
        <v>0</v>
      </c>
      <c r="H4" s="1" t="s">
        <v>0</v>
      </c>
      <c r="I4" s="1" t="s">
        <v>0</v>
      </c>
      <c r="J4" s="1" t="s">
        <v>0</v>
      </c>
      <c r="K4" s="1" t="s">
        <v>0</v>
      </c>
      <c r="L4" s="1" t="s">
        <v>0</v>
      </c>
      <c r="M4" s="1" t="s">
        <v>0</v>
      </c>
      <c r="N4" s="1" t="s">
        <v>0</v>
      </c>
      <c r="O4" s="1" t="s">
        <v>0</v>
      </c>
      <c r="P4" s="1" t="s">
        <v>0</v>
      </c>
      <c r="Q4" s="26" t="s">
        <v>67</v>
      </c>
      <c r="R4" s="27"/>
      <c r="S4" s="27"/>
      <c r="T4" s="27"/>
      <c r="U4" s="27"/>
    </row>
    <row r="5" spans="1:21" ht="34.5" customHeight="1" thickTop="1" thickBot="1">
      <c r="A5" s="2" t="s">
        <v>1</v>
      </c>
      <c r="B5" s="2" t="s">
        <v>2</v>
      </c>
      <c r="C5" s="2" t="s">
        <v>3</v>
      </c>
      <c r="D5" s="2" t="s">
        <v>4</v>
      </c>
      <c r="E5" s="2" t="s">
        <v>5</v>
      </c>
      <c r="F5" s="2" t="s">
        <v>6</v>
      </c>
      <c r="G5" s="2" t="s">
        <v>7</v>
      </c>
      <c r="H5" s="2" t="s">
        <v>8</v>
      </c>
      <c r="I5" s="2" t="s">
        <v>9</v>
      </c>
      <c r="J5" s="2" t="s">
        <v>10</v>
      </c>
      <c r="K5" s="2" t="s">
        <v>11</v>
      </c>
      <c r="L5" s="2" t="s">
        <v>12</v>
      </c>
      <c r="M5" s="2" t="s">
        <v>13</v>
      </c>
      <c r="N5" s="2" t="s">
        <v>14</v>
      </c>
      <c r="O5" s="2" t="s">
        <v>15</v>
      </c>
      <c r="P5" s="2" t="s">
        <v>16</v>
      </c>
      <c r="Q5" s="2" t="s">
        <v>17</v>
      </c>
      <c r="R5" s="3" t="s">
        <v>65</v>
      </c>
      <c r="S5" s="3" t="s">
        <v>83</v>
      </c>
      <c r="T5" s="3" t="s">
        <v>68</v>
      </c>
      <c r="U5" s="3" t="s">
        <v>69</v>
      </c>
    </row>
    <row r="6" spans="1:21" ht="96.75" customHeight="1" thickTop="1" thickBot="1">
      <c r="A6" s="4" t="s">
        <v>23</v>
      </c>
      <c r="B6" s="4" t="s">
        <v>24</v>
      </c>
      <c r="C6" s="4" t="s">
        <v>25</v>
      </c>
      <c r="D6" s="4" t="s">
        <v>26</v>
      </c>
      <c r="E6" s="4" t="s">
        <v>18</v>
      </c>
      <c r="F6" s="4" t="s">
        <v>21</v>
      </c>
      <c r="G6" s="4" t="s">
        <v>20</v>
      </c>
      <c r="H6" s="5" t="s">
        <v>27</v>
      </c>
      <c r="I6" s="6">
        <v>3772145000</v>
      </c>
      <c r="J6" s="6">
        <v>0</v>
      </c>
      <c r="K6" s="6">
        <v>0</v>
      </c>
      <c r="L6" s="6">
        <v>3772145000</v>
      </c>
      <c r="M6" s="6">
        <v>3460866547.8200002</v>
      </c>
      <c r="N6" s="6">
        <v>311278452.18000001</v>
      </c>
      <c r="O6" s="6">
        <v>3263167471.7399998</v>
      </c>
      <c r="P6" s="6">
        <v>2244667346.4099998</v>
      </c>
      <c r="Q6" s="6">
        <v>2244667346.4099998</v>
      </c>
      <c r="R6" s="7">
        <f t="shared" ref="R6:R42" si="0">+L6-O6</f>
        <v>508977528.26000023</v>
      </c>
      <c r="S6" s="8">
        <f t="shared" ref="S6:S11" si="1">+O6/L6</f>
        <v>0.86506946889369307</v>
      </c>
      <c r="T6" s="8">
        <f t="shared" ref="T6:T11" si="2">+P6/L6</f>
        <v>0.5950639083094631</v>
      </c>
      <c r="U6" s="8">
        <f t="shared" ref="U6:U11" si="3">+Q6/L6</f>
        <v>0.5950639083094631</v>
      </c>
    </row>
    <row r="7" spans="1:21" ht="80.25" thickTop="1" thickBot="1">
      <c r="A7" s="4" t="s">
        <v>23</v>
      </c>
      <c r="B7" s="4" t="s">
        <v>24</v>
      </c>
      <c r="C7" s="4" t="s">
        <v>25</v>
      </c>
      <c r="D7" s="4" t="s">
        <v>26</v>
      </c>
      <c r="E7" s="4" t="s">
        <v>18</v>
      </c>
      <c r="F7" s="4" t="s">
        <v>28</v>
      </c>
      <c r="G7" s="4" t="s">
        <v>20</v>
      </c>
      <c r="H7" s="5" t="s">
        <v>27</v>
      </c>
      <c r="I7" s="6">
        <v>33523650000</v>
      </c>
      <c r="J7" s="6">
        <v>0</v>
      </c>
      <c r="K7" s="6">
        <v>0</v>
      </c>
      <c r="L7" s="6">
        <v>33523650000</v>
      </c>
      <c r="M7" s="6">
        <v>33523650000</v>
      </c>
      <c r="N7" s="6">
        <v>0</v>
      </c>
      <c r="O7" s="6">
        <v>33523650000</v>
      </c>
      <c r="P7" s="6">
        <v>12635860088</v>
      </c>
      <c r="Q7" s="6">
        <v>12635860088</v>
      </c>
      <c r="R7" s="7">
        <f t="shared" si="0"/>
        <v>0</v>
      </c>
      <c r="S7" s="8">
        <f t="shared" si="1"/>
        <v>1</v>
      </c>
      <c r="T7" s="8">
        <f t="shared" si="2"/>
        <v>0.37692375645253423</v>
      </c>
      <c r="U7" s="8">
        <f t="shared" si="3"/>
        <v>0.37692375645253423</v>
      </c>
    </row>
    <row r="8" spans="1:21" ht="80.25" thickTop="1" thickBot="1">
      <c r="A8" s="4" t="s">
        <v>23</v>
      </c>
      <c r="B8" s="4" t="s">
        <v>24</v>
      </c>
      <c r="C8" s="4" t="s">
        <v>25</v>
      </c>
      <c r="D8" s="4" t="s">
        <v>26</v>
      </c>
      <c r="E8" s="4" t="s">
        <v>18</v>
      </c>
      <c r="F8" s="4" t="s">
        <v>29</v>
      </c>
      <c r="G8" s="4" t="s">
        <v>20</v>
      </c>
      <c r="H8" s="5" t="s">
        <v>27</v>
      </c>
      <c r="I8" s="6">
        <v>0</v>
      </c>
      <c r="J8" s="6">
        <v>5001416000</v>
      </c>
      <c r="K8" s="6">
        <v>0</v>
      </c>
      <c r="L8" s="6">
        <v>5001416000</v>
      </c>
      <c r="M8" s="6">
        <v>5001416000</v>
      </c>
      <c r="N8" s="6">
        <v>0</v>
      </c>
      <c r="O8" s="6">
        <v>5001416000</v>
      </c>
      <c r="P8" s="6">
        <v>0</v>
      </c>
      <c r="Q8" s="6">
        <v>0</v>
      </c>
      <c r="R8" s="7">
        <f t="shared" si="0"/>
        <v>0</v>
      </c>
      <c r="S8" s="8">
        <f t="shared" si="1"/>
        <v>1</v>
      </c>
      <c r="T8" s="8">
        <f t="shared" si="2"/>
        <v>0</v>
      </c>
      <c r="U8" s="8">
        <f t="shared" si="3"/>
        <v>0</v>
      </c>
    </row>
    <row r="9" spans="1:21" ht="46.5" thickTop="1" thickBot="1">
      <c r="A9" s="4" t="s">
        <v>23</v>
      </c>
      <c r="B9" s="4" t="s">
        <v>24</v>
      </c>
      <c r="C9" s="4" t="s">
        <v>25</v>
      </c>
      <c r="D9" s="4" t="s">
        <v>26</v>
      </c>
      <c r="E9" s="4" t="s">
        <v>18</v>
      </c>
      <c r="F9" s="4" t="s">
        <v>32</v>
      </c>
      <c r="G9" s="4" t="s">
        <v>22</v>
      </c>
      <c r="H9" s="5" t="s">
        <v>64</v>
      </c>
      <c r="I9" s="6">
        <v>9778779830</v>
      </c>
      <c r="J9" s="6">
        <v>0</v>
      </c>
      <c r="K9" s="6">
        <v>0</v>
      </c>
      <c r="L9" s="6">
        <v>9778779830</v>
      </c>
      <c r="M9" s="6">
        <v>9385350929.5799999</v>
      </c>
      <c r="N9" s="6">
        <v>393428900.42000002</v>
      </c>
      <c r="O9" s="6">
        <v>8210755640.29</v>
      </c>
      <c r="P9" s="6">
        <v>4261850629.8600001</v>
      </c>
      <c r="Q9" s="6">
        <v>4241013679.8600001</v>
      </c>
      <c r="R9" s="7">
        <f t="shared" si="0"/>
        <v>1568024189.71</v>
      </c>
      <c r="S9" s="8">
        <f t="shared" si="1"/>
        <v>0.83965032274277107</v>
      </c>
      <c r="T9" s="8">
        <f t="shared" si="2"/>
        <v>0.43582642251390175</v>
      </c>
      <c r="U9" s="8">
        <f t="shared" si="3"/>
        <v>0.43369558918272527</v>
      </c>
    </row>
    <row r="10" spans="1:21" ht="24" thickTop="1" thickBot="1">
      <c r="A10" s="19" t="s">
        <v>23</v>
      </c>
      <c r="B10" s="19"/>
      <c r="C10" s="19"/>
      <c r="D10" s="19"/>
      <c r="E10" s="19"/>
      <c r="F10" s="19"/>
      <c r="G10" s="19"/>
      <c r="H10" s="20" t="s">
        <v>75</v>
      </c>
      <c r="I10" s="21">
        <f>SUM(I6:I9)</f>
        <v>47074574830</v>
      </c>
      <c r="J10" s="21">
        <f t="shared" ref="J10:Q10" si="4">SUM(J6:J9)</f>
        <v>5001416000</v>
      </c>
      <c r="K10" s="21">
        <f t="shared" si="4"/>
        <v>0</v>
      </c>
      <c r="L10" s="21">
        <f t="shared" si="4"/>
        <v>52075990830</v>
      </c>
      <c r="M10" s="21">
        <f t="shared" si="4"/>
        <v>51371283477.400002</v>
      </c>
      <c r="N10" s="21">
        <f t="shared" si="4"/>
        <v>704707352.60000002</v>
      </c>
      <c r="O10" s="21">
        <f t="shared" si="4"/>
        <v>49998989112.029999</v>
      </c>
      <c r="P10" s="21">
        <f t="shared" si="4"/>
        <v>19142378064.27</v>
      </c>
      <c r="Q10" s="21">
        <f t="shared" si="4"/>
        <v>19121541114.27</v>
      </c>
      <c r="R10" s="22">
        <f t="shared" si="0"/>
        <v>2077001717.9700012</v>
      </c>
      <c r="S10" s="23">
        <f t="shared" si="1"/>
        <v>0.96011594431778957</v>
      </c>
      <c r="T10" s="23">
        <f t="shared" si="2"/>
        <v>0.36758547958807991</v>
      </c>
      <c r="U10" s="23">
        <f t="shared" si="3"/>
        <v>0.36718535373991273</v>
      </c>
    </row>
    <row r="11" spans="1:21" ht="57.75" thickTop="1" thickBot="1">
      <c r="A11" s="4" t="s">
        <v>23</v>
      </c>
      <c r="B11" s="4" t="s">
        <v>31</v>
      </c>
      <c r="C11" s="4" t="s">
        <v>25</v>
      </c>
      <c r="D11" s="4" t="s">
        <v>34</v>
      </c>
      <c r="E11" s="4" t="s">
        <v>18</v>
      </c>
      <c r="F11" s="4" t="s">
        <v>21</v>
      </c>
      <c r="G11" s="4" t="s">
        <v>20</v>
      </c>
      <c r="H11" s="5" t="s">
        <v>35</v>
      </c>
      <c r="I11" s="6">
        <v>12410000000</v>
      </c>
      <c r="J11" s="6">
        <v>0</v>
      </c>
      <c r="K11" s="6">
        <v>0</v>
      </c>
      <c r="L11" s="6">
        <v>12410000000</v>
      </c>
      <c r="M11" s="6">
        <v>11115300784</v>
      </c>
      <c r="N11" s="6">
        <v>1294699216</v>
      </c>
      <c r="O11" s="6">
        <v>10607949519.68</v>
      </c>
      <c r="P11" s="6">
        <v>9169866768.3299999</v>
      </c>
      <c r="Q11" s="6">
        <v>9159262169.3299999</v>
      </c>
      <c r="R11" s="7">
        <f t="shared" si="0"/>
        <v>1802050480.3199997</v>
      </c>
      <c r="S11" s="8">
        <f t="shared" si="1"/>
        <v>0.8547904528348107</v>
      </c>
      <c r="T11" s="8">
        <f t="shared" si="2"/>
        <v>0.73890948979290894</v>
      </c>
      <c r="U11" s="8">
        <f t="shared" si="3"/>
        <v>0.73805496932554393</v>
      </c>
    </row>
    <row r="12" spans="1:21" ht="57.75" thickTop="1" thickBot="1">
      <c r="A12" s="4" t="s">
        <v>23</v>
      </c>
      <c r="B12" s="4" t="s">
        <v>31</v>
      </c>
      <c r="C12" s="4" t="s">
        <v>25</v>
      </c>
      <c r="D12" s="4" t="s">
        <v>34</v>
      </c>
      <c r="E12" s="4" t="s">
        <v>18</v>
      </c>
      <c r="F12" s="4" t="s">
        <v>36</v>
      </c>
      <c r="G12" s="4" t="s">
        <v>20</v>
      </c>
      <c r="H12" s="5" t="s">
        <v>35</v>
      </c>
      <c r="I12" s="6">
        <v>6581286283</v>
      </c>
      <c r="J12" s="6">
        <v>0</v>
      </c>
      <c r="K12" s="6">
        <v>6581286283</v>
      </c>
      <c r="L12" s="6">
        <v>0</v>
      </c>
      <c r="M12" s="6">
        <v>0</v>
      </c>
      <c r="N12" s="6">
        <v>0</v>
      </c>
      <c r="O12" s="6">
        <v>0</v>
      </c>
      <c r="P12" s="6">
        <v>0</v>
      </c>
      <c r="Q12" s="6">
        <v>0</v>
      </c>
      <c r="R12" s="7">
        <f t="shared" si="0"/>
        <v>0</v>
      </c>
      <c r="S12" s="8">
        <v>0</v>
      </c>
      <c r="T12" s="8">
        <v>0</v>
      </c>
      <c r="U12" s="8">
        <v>0</v>
      </c>
    </row>
    <row r="13" spans="1:21" ht="69" thickTop="1" thickBot="1">
      <c r="A13" s="4" t="s">
        <v>23</v>
      </c>
      <c r="B13" s="4" t="s">
        <v>31</v>
      </c>
      <c r="C13" s="4" t="s">
        <v>25</v>
      </c>
      <c r="D13" s="4" t="s">
        <v>37</v>
      </c>
      <c r="E13" s="4" t="s">
        <v>18</v>
      </c>
      <c r="F13" s="4" t="s">
        <v>21</v>
      </c>
      <c r="G13" s="4" t="s">
        <v>20</v>
      </c>
      <c r="H13" s="5" t="s">
        <v>38</v>
      </c>
      <c r="I13" s="6">
        <v>19837427434</v>
      </c>
      <c r="J13" s="6">
        <v>0</v>
      </c>
      <c r="K13" s="6">
        <v>0</v>
      </c>
      <c r="L13" s="6">
        <v>19837427434</v>
      </c>
      <c r="M13" s="6">
        <v>19837427434</v>
      </c>
      <c r="N13" s="6">
        <v>0</v>
      </c>
      <c r="O13" s="6">
        <v>19837427434</v>
      </c>
      <c r="P13" s="6">
        <v>4837427434</v>
      </c>
      <c r="Q13" s="6">
        <v>4837427434</v>
      </c>
      <c r="R13" s="7">
        <f t="shared" si="0"/>
        <v>0</v>
      </c>
      <c r="S13" s="8">
        <f t="shared" ref="S13:S43" si="5">+O13/L13</f>
        <v>1</v>
      </c>
      <c r="T13" s="8">
        <f t="shared" ref="T13:T43" si="6">+P13/L13</f>
        <v>0.24385356670336086</v>
      </c>
      <c r="U13" s="8">
        <f t="shared" ref="U13:U43" si="7">+Q13/L13</f>
        <v>0.24385356670336086</v>
      </c>
    </row>
    <row r="14" spans="1:21" ht="69" thickTop="1" thickBot="1">
      <c r="A14" s="4" t="s">
        <v>23</v>
      </c>
      <c r="B14" s="4" t="s">
        <v>31</v>
      </c>
      <c r="C14" s="4" t="s">
        <v>25</v>
      </c>
      <c r="D14" s="4" t="s">
        <v>37</v>
      </c>
      <c r="E14" s="4" t="s">
        <v>18</v>
      </c>
      <c r="F14" s="4" t="s">
        <v>36</v>
      </c>
      <c r="G14" s="4" t="s">
        <v>20</v>
      </c>
      <c r="H14" s="5" t="s">
        <v>38</v>
      </c>
      <c r="I14" s="6">
        <v>0</v>
      </c>
      <c r="J14" s="6">
        <v>13162572566</v>
      </c>
      <c r="K14" s="6">
        <v>0</v>
      </c>
      <c r="L14" s="6">
        <v>13162572566</v>
      </c>
      <c r="M14" s="6">
        <v>13162572566</v>
      </c>
      <c r="N14" s="6">
        <v>0</v>
      </c>
      <c r="O14" s="6">
        <v>13162572566</v>
      </c>
      <c r="P14" s="6">
        <v>13162572566</v>
      </c>
      <c r="Q14" s="6">
        <v>13162572566</v>
      </c>
      <c r="R14" s="7">
        <f t="shared" si="0"/>
        <v>0</v>
      </c>
      <c r="S14" s="8">
        <f t="shared" si="5"/>
        <v>1</v>
      </c>
      <c r="T14" s="8">
        <f t="shared" si="6"/>
        <v>1</v>
      </c>
      <c r="U14" s="8">
        <f t="shared" si="7"/>
        <v>1</v>
      </c>
    </row>
    <row r="15" spans="1:21" ht="69" thickTop="1" thickBot="1">
      <c r="A15" s="4" t="s">
        <v>23</v>
      </c>
      <c r="B15" s="4" t="s">
        <v>31</v>
      </c>
      <c r="C15" s="4" t="s">
        <v>25</v>
      </c>
      <c r="D15" s="4" t="s">
        <v>37</v>
      </c>
      <c r="E15" s="4" t="s">
        <v>18</v>
      </c>
      <c r="F15" s="4" t="s">
        <v>29</v>
      </c>
      <c r="G15" s="4" t="s">
        <v>20</v>
      </c>
      <c r="H15" s="5" t="s">
        <v>38</v>
      </c>
      <c r="I15" s="6">
        <v>0</v>
      </c>
      <c r="J15" s="6">
        <v>2500000000</v>
      </c>
      <c r="K15" s="6">
        <v>0</v>
      </c>
      <c r="L15" s="6">
        <v>2500000000</v>
      </c>
      <c r="M15" s="6">
        <v>2500000000</v>
      </c>
      <c r="N15" s="6">
        <v>0</v>
      </c>
      <c r="O15" s="6">
        <v>2500000000</v>
      </c>
      <c r="P15" s="6">
        <v>0</v>
      </c>
      <c r="Q15" s="6">
        <v>0</v>
      </c>
      <c r="R15" s="7">
        <f t="shared" si="0"/>
        <v>0</v>
      </c>
      <c r="S15" s="8">
        <f t="shared" si="5"/>
        <v>1</v>
      </c>
      <c r="T15" s="8">
        <f t="shared" si="6"/>
        <v>0</v>
      </c>
      <c r="U15" s="8">
        <f t="shared" si="7"/>
        <v>0</v>
      </c>
    </row>
    <row r="16" spans="1:21" ht="46.5" thickTop="1" thickBot="1">
      <c r="A16" s="4" t="s">
        <v>23</v>
      </c>
      <c r="B16" s="4" t="s">
        <v>31</v>
      </c>
      <c r="C16" s="4" t="s">
        <v>25</v>
      </c>
      <c r="D16" s="4" t="s">
        <v>39</v>
      </c>
      <c r="E16" s="4" t="s">
        <v>18</v>
      </c>
      <c r="F16" s="4" t="s">
        <v>21</v>
      </c>
      <c r="G16" s="4" t="s">
        <v>20</v>
      </c>
      <c r="H16" s="5" t="s">
        <v>40</v>
      </c>
      <c r="I16" s="6">
        <v>6292612574</v>
      </c>
      <c r="J16" s="6">
        <v>0</v>
      </c>
      <c r="K16" s="6">
        <v>0</v>
      </c>
      <c r="L16" s="6">
        <v>6292612574</v>
      </c>
      <c r="M16" s="6">
        <v>5825626314.3599997</v>
      </c>
      <c r="N16" s="6">
        <v>466986259.63999999</v>
      </c>
      <c r="O16" s="6">
        <v>5731958221.3599997</v>
      </c>
      <c r="P16" s="6">
        <v>4321924502.3599997</v>
      </c>
      <c r="Q16" s="6">
        <v>4321250646.3599997</v>
      </c>
      <c r="R16" s="7">
        <f t="shared" si="0"/>
        <v>560654352.64000034</v>
      </c>
      <c r="S16" s="8">
        <f t="shared" si="5"/>
        <v>0.91090276954972116</v>
      </c>
      <c r="T16" s="8">
        <f t="shared" si="6"/>
        <v>0.68682513845162707</v>
      </c>
      <c r="U16" s="8">
        <f t="shared" si="7"/>
        <v>0.68671805161097454</v>
      </c>
    </row>
    <row r="17" spans="1:21" ht="46.5" thickTop="1" thickBot="1">
      <c r="A17" s="4" t="s">
        <v>23</v>
      </c>
      <c r="B17" s="4" t="s">
        <v>31</v>
      </c>
      <c r="C17" s="4" t="s">
        <v>25</v>
      </c>
      <c r="D17" s="4" t="s">
        <v>39</v>
      </c>
      <c r="E17" s="4" t="s">
        <v>18</v>
      </c>
      <c r="F17" s="4" t="s">
        <v>36</v>
      </c>
      <c r="G17" s="4" t="s">
        <v>20</v>
      </c>
      <c r="H17" s="5" t="s">
        <v>40</v>
      </c>
      <c r="I17" s="6">
        <v>1800000000</v>
      </c>
      <c r="J17" s="6">
        <v>0</v>
      </c>
      <c r="K17" s="6">
        <v>0</v>
      </c>
      <c r="L17" s="6">
        <v>1800000000</v>
      </c>
      <c r="M17" s="6">
        <v>1800000000</v>
      </c>
      <c r="N17" s="6">
        <v>0</v>
      </c>
      <c r="O17" s="6">
        <v>1800000000</v>
      </c>
      <c r="P17" s="6">
        <v>1620000000</v>
      </c>
      <c r="Q17" s="6">
        <v>1620000000</v>
      </c>
      <c r="R17" s="7">
        <f t="shared" si="0"/>
        <v>0</v>
      </c>
      <c r="S17" s="8">
        <f t="shared" si="5"/>
        <v>1</v>
      </c>
      <c r="T17" s="8">
        <f t="shared" si="6"/>
        <v>0.9</v>
      </c>
      <c r="U17" s="8">
        <f t="shared" si="7"/>
        <v>0.9</v>
      </c>
    </row>
    <row r="18" spans="1:21" ht="46.5" thickTop="1" thickBot="1">
      <c r="A18" s="4" t="s">
        <v>23</v>
      </c>
      <c r="B18" s="4" t="s">
        <v>31</v>
      </c>
      <c r="C18" s="4" t="s">
        <v>25</v>
      </c>
      <c r="D18" s="4" t="s">
        <v>39</v>
      </c>
      <c r="E18" s="4" t="s">
        <v>18</v>
      </c>
      <c r="F18" s="4" t="s">
        <v>29</v>
      </c>
      <c r="G18" s="4" t="s">
        <v>20</v>
      </c>
      <c r="H18" s="5" t="s">
        <v>40</v>
      </c>
      <c r="I18" s="6">
        <v>0</v>
      </c>
      <c r="J18" s="6">
        <v>1500000000</v>
      </c>
      <c r="K18" s="6">
        <v>0</v>
      </c>
      <c r="L18" s="6">
        <v>1500000000</v>
      </c>
      <c r="M18" s="6">
        <v>1500000000</v>
      </c>
      <c r="N18" s="6">
        <v>0</v>
      </c>
      <c r="O18" s="6">
        <v>1500000000</v>
      </c>
      <c r="P18" s="6">
        <v>0</v>
      </c>
      <c r="Q18" s="6">
        <v>0</v>
      </c>
      <c r="R18" s="7">
        <f t="shared" si="0"/>
        <v>0</v>
      </c>
      <c r="S18" s="8">
        <f t="shared" si="5"/>
        <v>1</v>
      </c>
      <c r="T18" s="8">
        <f t="shared" si="6"/>
        <v>0</v>
      </c>
      <c r="U18" s="8">
        <f t="shared" si="7"/>
        <v>0</v>
      </c>
    </row>
    <row r="19" spans="1:21" ht="57.75" thickTop="1" thickBot="1">
      <c r="A19" s="4" t="s">
        <v>23</v>
      </c>
      <c r="B19" s="4" t="s">
        <v>31</v>
      </c>
      <c r="C19" s="4" t="s">
        <v>25</v>
      </c>
      <c r="D19" s="4" t="s">
        <v>41</v>
      </c>
      <c r="E19" s="4" t="s">
        <v>18</v>
      </c>
      <c r="F19" s="4" t="s">
        <v>21</v>
      </c>
      <c r="G19" s="4" t="s">
        <v>20</v>
      </c>
      <c r="H19" s="5" t="s">
        <v>42</v>
      </c>
      <c r="I19" s="6">
        <v>18361790080</v>
      </c>
      <c r="J19" s="6">
        <v>0</v>
      </c>
      <c r="K19" s="6">
        <v>0</v>
      </c>
      <c r="L19" s="6">
        <v>18361790080</v>
      </c>
      <c r="M19" s="6">
        <v>18262672671.91</v>
      </c>
      <c r="N19" s="6">
        <v>99117408.090000004</v>
      </c>
      <c r="O19" s="6">
        <v>9003672667.9099998</v>
      </c>
      <c r="P19" s="6">
        <v>530886257.91000003</v>
      </c>
      <c r="Q19" s="6">
        <v>530886257.91000003</v>
      </c>
      <c r="R19" s="7">
        <f t="shared" si="0"/>
        <v>9358117412.0900002</v>
      </c>
      <c r="S19" s="8">
        <f t="shared" si="5"/>
        <v>0.49034830638418886</v>
      </c>
      <c r="T19" s="8">
        <f t="shared" si="6"/>
        <v>2.8912554581933224E-2</v>
      </c>
      <c r="U19" s="8">
        <f t="shared" si="7"/>
        <v>2.8912554581933224E-2</v>
      </c>
    </row>
    <row r="20" spans="1:21" ht="57.75" thickTop="1" thickBot="1">
      <c r="A20" s="4" t="s">
        <v>23</v>
      </c>
      <c r="B20" s="4" t="s">
        <v>31</v>
      </c>
      <c r="C20" s="4" t="s">
        <v>25</v>
      </c>
      <c r="D20" s="4" t="s">
        <v>41</v>
      </c>
      <c r="E20" s="4" t="s">
        <v>18</v>
      </c>
      <c r="F20" s="4" t="s">
        <v>36</v>
      </c>
      <c r="G20" s="4" t="s">
        <v>20</v>
      </c>
      <c r="H20" s="5" t="s">
        <v>42</v>
      </c>
      <c r="I20" s="6">
        <v>6581286283</v>
      </c>
      <c r="J20" s="6">
        <v>0</v>
      </c>
      <c r="K20" s="6">
        <v>6581286283</v>
      </c>
      <c r="L20" s="6">
        <v>0</v>
      </c>
      <c r="M20" s="6">
        <v>0</v>
      </c>
      <c r="N20" s="6">
        <v>0</v>
      </c>
      <c r="O20" s="6">
        <v>0</v>
      </c>
      <c r="P20" s="6">
        <v>0</v>
      </c>
      <c r="Q20" s="6">
        <v>0</v>
      </c>
      <c r="R20" s="7">
        <f t="shared" si="0"/>
        <v>0</v>
      </c>
      <c r="S20" s="8">
        <v>0</v>
      </c>
      <c r="T20" s="8">
        <v>0</v>
      </c>
      <c r="U20" s="8">
        <v>0</v>
      </c>
    </row>
    <row r="21" spans="1:21" ht="46.5" thickTop="1" thickBot="1">
      <c r="A21" s="4" t="s">
        <v>23</v>
      </c>
      <c r="B21" s="4" t="s">
        <v>31</v>
      </c>
      <c r="C21" s="4" t="s">
        <v>25</v>
      </c>
      <c r="D21" s="4" t="s">
        <v>45</v>
      </c>
      <c r="E21" s="4" t="s">
        <v>18</v>
      </c>
      <c r="F21" s="4" t="s">
        <v>21</v>
      </c>
      <c r="G21" s="4" t="s">
        <v>20</v>
      </c>
      <c r="H21" s="5" t="s">
        <v>46</v>
      </c>
      <c r="I21" s="6">
        <v>1087750116</v>
      </c>
      <c r="J21" s="6">
        <v>0</v>
      </c>
      <c r="K21" s="6">
        <v>0</v>
      </c>
      <c r="L21" s="6">
        <v>1087750116</v>
      </c>
      <c r="M21" s="6">
        <v>1062399999.3099999</v>
      </c>
      <c r="N21" s="6">
        <v>25350116.690000001</v>
      </c>
      <c r="O21" s="6">
        <v>1062399999.3099999</v>
      </c>
      <c r="P21" s="6">
        <v>1062399999.3099999</v>
      </c>
      <c r="Q21" s="6">
        <v>1062399999.3099999</v>
      </c>
      <c r="R21" s="7">
        <f t="shared" si="0"/>
        <v>25350116.690000057</v>
      </c>
      <c r="S21" s="8">
        <f t="shared" si="5"/>
        <v>0.97669490784958923</v>
      </c>
      <c r="T21" s="8">
        <f t="shared" si="6"/>
        <v>0.97669490784958923</v>
      </c>
      <c r="U21" s="8">
        <f t="shared" si="7"/>
        <v>0.97669490784958923</v>
      </c>
    </row>
    <row r="22" spans="1:21" ht="46.5" thickTop="1" thickBot="1">
      <c r="A22" s="4" t="s">
        <v>23</v>
      </c>
      <c r="B22" s="4" t="s">
        <v>31</v>
      </c>
      <c r="C22" s="4" t="s">
        <v>25</v>
      </c>
      <c r="D22" s="4" t="s">
        <v>45</v>
      </c>
      <c r="E22" s="4" t="s">
        <v>18</v>
      </c>
      <c r="F22" s="4" t="s">
        <v>36</v>
      </c>
      <c r="G22" s="4" t="s">
        <v>20</v>
      </c>
      <c r="H22" s="5" t="s">
        <v>46</v>
      </c>
      <c r="I22" s="6">
        <v>925000000</v>
      </c>
      <c r="J22" s="6">
        <v>0</v>
      </c>
      <c r="K22" s="6">
        <v>0</v>
      </c>
      <c r="L22" s="6">
        <v>925000000</v>
      </c>
      <c r="M22" s="6">
        <v>887917648</v>
      </c>
      <c r="N22" s="6">
        <v>37082352</v>
      </c>
      <c r="O22" s="6">
        <v>743890820</v>
      </c>
      <c r="P22" s="6">
        <v>743890820</v>
      </c>
      <c r="Q22" s="6">
        <v>743890820</v>
      </c>
      <c r="R22" s="7">
        <f t="shared" si="0"/>
        <v>181109180</v>
      </c>
      <c r="S22" s="8">
        <f t="shared" si="5"/>
        <v>0.80420629189189186</v>
      </c>
      <c r="T22" s="8">
        <f t="shared" si="6"/>
        <v>0.80420629189189186</v>
      </c>
      <c r="U22" s="8">
        <f t="shared" si="7"/>
        <v>0.80420629189189186</v>
      </c>
    </row>
    <row r="23" spans="1:21" ht="91.5" thickTop="1" thickBot="1">
      <c r="A23" s="4" t="s">
        <v>23</v>
      </c>
      <c r="B23" s="4" t="s">
        <v>31</v>
      </c>
      <c r="C23" s="4" t="s">
        <v>25</v>
      </c>
      <c r="D23" s="4" t="s">
        <v>47</v>
      </c>
      <c r="E23" s="4" t="s">
        <v>18</v>
      </c>
      <c r="F23" s="4" t="s">
        <v>21</v>
      </c>
      <c r="G23" s="4" t="s">
        <v>20</v>
      </c>
      <c r="H23" s="5" t="s">
        <v>48</v>
      </c>
      <c r="I23" s="6">
        <v>2000000000</v>
      </c>
      <c r="J23" s="6">
        <v>0</v>
      </c>
      <c r="K23" s="6">
        <v>0</v>
      </c>
      <c r="L23" s="6">
        <v>2000000000</v>
      </c>
      <c r="M23" s="6">
        <v>1902791314.05</v>
      </c>
      <c r="N23" s="6">
        <v>97208685.950000003</v>
      </c>
      <c r="O23" s="6">
        <v>1902787694.45</v>
      </c>
      <c r="P23" s="6">
        <v>1254242709.9400001</v>
      </c>
      <c r="Q23" s="6">
        <v>1245693709.9400001</v>
      </c>
      <c r="R23" s="7">
        <f t="shared" si="0"/>
        <v>97212305.549999952</v>
      </c>
      <c r="S23" s="8">
        <f t="shared" si="5"/>
        <v>0.95139384722499998</v>
      </c>
      <c r="T23" s="8">
        <f t="shared" si="6"/>
        <v>0.62712135496999999</v>
      </c>
      <c r="U23" s="8">
        <f t="shared" si="7"/>
        <v>0.62284685497000003</v>
      </c>
    </row>
    <row r="24" spans="1:21" ht="91.5" thickTop="1" thickBot="1">
      <c r="A24" s="4" t="s">
        <v>23</v>
      </c>
      <c r="B24" s="4" t="s">
        <v>31</v>
      </c>
      <c r="C24" s="4" t="s">
        <v>25</v>
      </c>
      <c r="D24" s="4" t="s">
        <v>47</v>
      </c>
      <c r="E24" s="4" t="s">
        <v>18</v>
      </c>
      <c r="F24" s="4" t="s">
        <v>36</v>
      </c>
      <c r="G24" s="4" t="s">
        <v>20</v>
      </c>
      <c r="H24" s="5" t="s">
        <v>48</v>
      </c>
      <c r="I24" s="6">
        <v>2000000000</v>
      </c>
      <c r="J24" s="6">
        <v>0</v>
      </c>
      <c r="K24" s="6">
        <v>0</v>
      </c>
      <c r="L24" s="6">
        <v>2000000000</v>
      </c>
      <c r="M24" s="6">
        <v>2000000000</v>
      </c>
      <c r="N24" s="6">
        <v>0</v>
      </c>
      <c r="O24" s="6">
        <v>2000000000</v>
      </c>
      <c r="P24" s="6">
        <v>2000000000</v>
      </c>
      <c r="Q24" s="6">
        <v>2000000000</v>
      </c>
      <c r="R24" s="7">
        <f t="shared" si="0"/>
        <v>0</v>
      </c>
      <c r="S24" s="8">
        <f t="shared" si="5"/>
        <v>1</v>
      </c>
      <c r="T24" s="8">
        <f t="shared" si="6"/>
        <v>1</v>
      </c>
      <c r="U24" s="8">
        <f t="shared" si="7"/>
        <v>1</v>
      </c>
    </row>
    <row r="25" spans="1:21" ht="91.5" thickTop="1" thickBot="1">
      <c r="A25" s="4" t="s">
        <v>23</v>
      </c>
      <c r="B25" s="4" t="s">
        <v>31</v>
      </c>
      <c r="C25" s="4" t="s">
        <v>25</v>
      </c>
      <c r="D25" s="4" t="s">
        <v>47</v>
      </c>
      <c r="E25" s="4" t="s">
        <v>18</v>
      </c>
      <c r="F25" s="4" t="s">
        <v>29</v>
      </c>
      <c r="G25" s="4" t="s">
        <v>20</v>
      </c>
      <c r="H25" s="5" t="s">
        <v>48</v>
      </c>
      <c r="I25" s="6">
        <v>0</v>
      </c>
      <c r="J25" s="6">
        <v>5040000000</v>
      </c>
      <c r="K25" s="6">
        <v>0</v>
      </c>
      <c r="L25" s="6">
        <v>5040000000</v>
      </c>
      <c r="M25" s="6">
        <v>5040000000</v>
      </c>
      <c r="N25" s="6">
        <v>0</v>
      </c>
      <c r="O25" s="6">
        <v>5040000000</v>
      </c>
      <c r="P25" s="6">
        <v>0</v>
      </c>
      <c r="Q25" s="6">
        <v>0</v>
      </c>
      <c r="R25" s="7">
        <f t="shared" si="0"/>
        <v>0</v>
      </c>
      <c r="S25" s="8">
        <f t="shared" si="5"/>
        <v>1</v>
      </c>
      <c r="T25" s="8">
        <f t="shared" si="6"/>
        <v>0</v>
      </c>
      <c r="U25" s="8">
        <f t="shared" si="7"/>
        <v>0</v>
      </c>
    </row>
    <row r="26" spans="1:21" ht="35.25" thickTop="1" thickBot="1">
      <c r="A26" s="4" t="s">
        <v>23</v>
      </c>
      <c r="B26" s="4" t="s">
        <v>31</v>
      </c>
      <c r="C26" s="4" t="s">
        <v>25</v>
      </c>
      <c r="D26" s="4" t="s">
        <v>30</v>
      </c>
      <c r="E26" s="4" t="s">
        <v>18</v>
      </c>
      <c r="F26" s="4" t="s">
        <v>21</v>
      </c>
      <c r="G26" s="4" t="s">
        <v>20</v>
      </c>
      <c r="H26" s="5" t="s">
        <v>49</v>
      </c>
      <c r="I26" s="6">
        <v>2274360000</v>
      </c>
      <c r="J26" s="6">
        <v>0</v>
      </c>
      <c r="K26" s="6">
        <v>0</v>
      </c>
      <c r="L26" s="6">
        <v>2274360000</v>
      </c>
      <c r="M26" s="6">
        <v>1907925858.75</v>
      </c>
      <c r="N26" s="6">
        <v>366434141.25</v>
      </c>
      <c r="O26" s="6">
        <v>1893925858.75</v>
      </c>
      <c r="P26" s="6">
        <v>1024193650.75</v>
      </c>
      <c r="Q26" s="6">
        <v>1024193650.75</v>
      </c>
      <c r="R26" s="7">
        <f t="shared" si="0"/>
        <v>380434141.25</v>
      </c>
      <c r="S26" s="8">
        <f t="shared" si="5"/>
        <v>0.83272914523206532</v>
      </c>
      <c r="T26" s="8">
        <f t="shared" si="6"/>
        <v>0.450321695224151</v>
      </c>
      <c r="U26" s="8">
        <f t="shared" si="7"/>
        <v>0.450321695224151</v>
      </c>
    </row>
    <row r="27" spans="1:21" ht="35.25" thickTop="1" thickBot="1">
      <c r="A27" s="4" t="s">
        <v>23</v>
      </c>
      <c r="B27" s="4" t="s">
        <v>31</v>
      </c>
      <c r="C27" s="4" t="s">
        <v>25</v>
      </c>
      <c r="D27" s="4" t="s">
        <v>30</v>
      </c>
      <c r="E27" s="4" t="s">
        <v>18</v>
      </c>
      <c r="F27" s="4" t="s">
        <v>36</v>
      </c>
      <c r="G27" s="4" t="s">
        <v>20</v>
      </c>
      <c r="H27" s="5" t="s">
        <v>49</v>
      </c>
      <c r="I27" s="6">
        <v>1750000000</v>
      </c>
      <c r="J27" s="6">
        <v>0</v>
      </c>
      <c r="K27" s="6">
        <v>0</v>
      </c>
      <c r="L27" s="6">
        <v>1750000000</v>
      </c>
      <c r="M27" s="6">
        <v>1700000000</v>
      </c>
      <c r="N27" s="6">
        <v>50000000</v>
      </c>
      <c r="O27" s="6">
        <v>1700000000</v>
      </c>
      <c r="P27" s="6">
        <v>1700000000</v>
      </c>
      <c r="Q27" s="6">
        <v>1700000000</v>
      </c>
      <c r="R27" s="7">
        <f t="shared" si="0"/>
        <v>50000000</v>
      </c>
      <c r="S27" s="8">
        <f t="shared" si="5"/>
        <v>0.97142857142857142</v>
      </c>
      <c r="T27" s="8">
        <f t="shared" si="6"/>
        <v>0.97142857142857142</v>
      </c>
      <c r="U27" s="8">
        <f t="shared" si="7"/>
        <v>0.97142857142857142</v>
      </c>
    </row>
    <row r="28" spans="1:21" ht="46.5" thickTop="1" thickBot="1">
      <c r="A28" s="4" t="s">
        <v>23</v>
      </c>
      <c r="B28" s="4" t="s">
        <v>31</v>
      </c>
      <c r="C28" s="4" t="s">
        <v>25</v>
      </c>
      <c r="D28" s="4" t="s">
        <v>50</v>
      </c>
      <c r="E28" s="4" t="s">
        <v>18</v>
      </c>
      <c r="F28" s="4" t="s">
        <v>21</v>
      </c>
      <c r="G28" s="4" t="s">
        <v>20</v>
      </c>
      <c r="H28" s="5" t="s">
        <v>51</v>
      </c>
      <c r="I28" s="6">
        <v>4000000000</v>
      </c>
      <c r="J28" s="6">
        <v>0</v>
      </c>
      <c r="K28" s="6">
        <v>0</v>
      </c>
      <c r="L28" s="6">
        <v>4000000000</v>
      </c>
      <c r="M28" s="6">
        <v>702425359.63</v>
      </c>
      <c r="N28" s="6">
        <v>3297574640.3699999</v>
      </c>
      <c r="O28" s="6">
        <v>677108994.63</v>
      </c>
      <c r="P28" s="6">
        <v>139506864.63</v>
      </c>
      <c r="Q28" s="6">
        <v>139506864.63</v>
      </c>
      <c r="R28" s="7">
        <f t="shared" si="0"/>
        <v>3322891005.3699999</v>
      </c>
      <c r="S28" s="8">
        <f t="shared" si="5"/>
        <v>0.16927724865749999</v>
      </c>
      <c r="T28" s="8">
        <f t="shared" si="6"/>
        <v>3.4876716157500001E-2</v>
      </c>
      <c r="U28" s="8">
        <f t="shared" si="7"/>
        <v>3.4876716157500001E-2</v>
      </c>
    </row>
    <row r="29" spans="1:21" ht="55.5" customHeight="1" thickTop="1" thickBot="1">
      <c r="A29" s="4" t="s">
        <v>23</v>
      </c>
      <c r="B29" s="4" t="s">
        <v>31</v>
      </c>
      <c r="C29" s="4" t="s">
        <v>25</v>
      </c>
      <c r="D29" s="4" t="s">
        <v>50</v>
      </c>
      <c r="E29" s="4" t="s">
        <v>18</v>
      </c>
      <c r="F29" s="4" t="s">
        <v>29</v>
      </c>
      <c r="G29" s="4" t="s">
        <v>20</v>
      </c>
      <c r="H29" s="5" t="s">
        <v>51</v>
      </c>
      <c r="I29" s="6">
        <v>0</v>
      </c>
      <c r="J29" s="6">
        <v>1880000000</v>
      </c>
      <c r="K29" s="6">
        <v>0</v>
      </c>
      <c r="L29" s="6">
        <v>1880000000</v>
      </c>
      <c r="M29" s="6">
        <v>1413301178</v>
      </c>
      <c r="N29" s="6">
        <v>466698822</v>
      </c>
      <c r="O29" s="6">
        <v>1413301178</v>
      </c>
      <c r="P29" s="6">
        <v>0</v>
      </c>
      <c r="Q29" s="6">
        <v>0</v>
      </c>
      <c r="R29" s="7">
        <f t="shared" si="0"/>
        <v>466698822</v>
      </c>
      <c r="S29" s="8">
        <f t="shared" si="5"/>
        <v>0.75175594574468085</v>
      </c>
      <c r="T29" s="8">
        <f t="shared" si="6"/>
        <v>0</v>
      </c>
      <c r="U29" s="8">
        <f t="shared" si="7"/>
        <v>0</v>
      </c>
    </row>
    <row r="30" spans="1:21" ht="80.25" thickTop="1" thickBot="1">
      <c r="A30" s="4" t="s">
        <v>23</v>
      </c>
      <c r="B30" s="4" t="s">
        <v>31</v>
      </c>
      <c r="C30" s="4" t="s">
        <v>25</v>
      </c>
      <c r="D30" s="4" t="s">
        <v>52</v>
      </c>
      <c r="E30" s="4" t="s">
        <v>18</v>
      </c>
      <c r="F30" s="4" t="s">
        <v>29</v>
      </c>
      <c r="G30" s="4" t="s">
        <v>20</v>
      </c>
      <c r="H30" s="5" t="s">
        <v>53</v>
      </c>
      <c r="I30" s="6">
        <v>0</v>
      </c>
      <c r="J30" s="6">
        <v>18999185000</v>
      </c>
      <c r="K30" s="6">
        <v>0</v>
      </c>
      <c r="L30" s="6">
        <v>18999185000</v>
      </c>
      <c r="M30" s="6">
        <v>17599185000</v>
      </c>
      <c r="N30" s="6">
        <v>1400000000</v>
      </c>
      <c r="O30" s="6">
        <v>5216285000</v>
      </c>
      <c r="P30" s="6">
        <v>0</v>
      </c>
      <c r="Q30" s="6">
        <v>0</v>
      </c>
      <c r="R30" s="7">
        <f t="shared" si="0"/>
        <v>13782900000</v>
      </c>
      <c r="S30" s="8">
        <f t="shared" si="5"/>
        <v>0.27455309267213301</v>
      </c>
      <c r="T30" s="8">
        <f t="shared" si="6"/>
        <v>0</v>
      </c>
      <c r="U30" s="8">
        <f t="shared" si="7"/>
        <v>0</v>
      </c>
    </row>
    <row r="31" spans="1:21" ht="49.5" customHeight="1" thickTop="1" thickBot="1">
      <c r="A31" s="4" t="s">
        <v>23</v>
      </c>
      <c r="B31" s="4" t="s">
        <v>54</v>
      </c>
      <c r="C31" s="4" t="s">
        <v>25</v>
      </c>
      <c r="D31" s="4" t="s">
        <v>55</v>
      </c>
      <c r="E31" s="4" t="s">
        <v>18</v>
      </c>
      <c r="F31" s="4" t="s">
        <v>21</v>
      </c>
      <c r="G31" s="4" t="s">
        <v>20</v>
      </c>
      <c r="H31" s="5" t="s">
        <v>56</v>
      </c>
      <c r="I31" s="6">
        <v>167941500</v>
      </c>
      <c r="J31" s="6">
        <v>0</v>
      </c>
      <c r="K31" s="6">
        <v>0</v>
      </c>
      <c r="L31" s="6">
        <v>167941500</v>
      </c>
      <c r="M31" s="6">
        <v>161993782</v>
      </c>
      <c r="N31" s="6">
        <v>5947718</v>
      </c>
      <c r="O31" s="6">
        <v>161820729</v>
      </c>
      <c r="P31" s="6">
        <v>77636489</v>
      </c>
      <c r="Q31" s="6">
        <v>77636489</v>
      </c>
      <c r="R31" s="7">
        <f t="shared" si="0"/>
        <v>6120771</v>
      </c>
      <c r="S31" s="8">
        <f t="shared" si="5"/>
        <v>0.96355414831950414</v>
      </c>
      <c r="T31" s="8">
        <f t="shared" si="6"/>
        <v>0.46228293185424685</v>
      </c>
      <c r="U31" s="8">
        <f t="shared" si="7"/>
        <v>0.46228293185424685</v>
      </c>
    </row>
    <row r="32" spans="1:21" ht="102.75" thickTop="1" thickBot="1">
      <c r="A32" s="4" t="s">
        <v>23</v>
      </c>
      <c r="B32" s="4" t="s">
        <v>54</v>
      </c>
      <c r="C32" s="4" t="s">
        <v>25</v>
      </c>
      <c r="D32" s="4" t="s">
        <v>57</v>
      </c>
      <c r="E32" s="4" t="s">
        <v>18</v>
      </c>
      <c r="F32" s="4" t="s">
        <v>21</v>
      </c>
      <c r="G32" s="4" t="s">
        <v>20</v>
      </c>
      <c r="H32" s="5" t="s">
        <v>58</v>
      </c>
      <c r="I32" s="6">
        <v>295673983</v>
      </c>
      <c r="J32" s="6">
        <v>0</v>
      </c>
      <c r="K32" s="6">
        <v>0</v>
      </c>
      <c r="L32" s="6">
        <v>295673983</v>
      </c>
      <c r="M32" s="6">
        <v>261273983.03999999</v>
      </c>
      <c r="N32" s="6">
        <v>34399999.960000001</v>
      </c>
      <c r="O32" s="6">
        <v>138392968</v>
      </c>
      <c r="P32" s="6">
        <v>62806112</v>
      </c>
      <c r="Q32" s="6">
        <v>62806112</v>
      </c>
      <c r="R32" s="7">
        <f t="shared" si="0"/>
        <v>157281015</v>
      </c>
      <c r="S32" s="8">
        <f t="shared" si="5"/>
        <v>0.46805933547423412</v>
      </c>
      <c r="T32" s="8">
        <f t="shared" si="6"/>
        <v>0.2124167685054657</v>
      </c>
      <c r="U32" s="8">
        <f t="shared" si="7"/>
        <v>0.2124167685054657</v>
      </c>
    </row>
    <row r="33" spans="1:21" ht="69" thickTop="1" thickBot="1">
      <c r="A33" s="4" t="s">
        <v>23</v>
      </c>
      <c r="B33" s="4" t="s">
        <v>54</v>
      </c>
      <c r="C33" s="4" t="s">
        <v>25</v>
      </c>
      <c r="D33" s="4" t="s">
        <v>59</v>
      </c>
      <c r="E33" s="4" t="s">
        <v>18</v>
      </c>
      <c r="F33" s="4" t="s">
        <v>21</v>
      </c>
      <c r="G33" s="4" t="s">
        <v>20</v>
      </c>
      <c r="H33" s="5" t="s">
        <v>60</v>
      </c>
      <c r="I33" s="6">
        <v>148526590</v>
      </c>
      <c r="J33" s="6">
        <v>0</v>
      </c>
      <c r="K33" s="6">
        <v>0</v>
      </c>
      <c r="L33" s="6">
        <v>148526590</v>
      </c>
      <c r="M33" s="6">
        <v>96406540</v>
      </c>
      <c r="N33" s="6">
        <v>52120050</v>
      </c>
      <c r="O33" s="6">
        <v>96406540</v>
      </c>
      <c r="P33" s="6">
        <v>62131471</v>
      </c>
      <c r="Q33" s="6">
        <v>62131471</v>
      </c>
      <c r="R33" s="7">
        <f t="shared" si="0"/>
        <v>52120050</v>
      </c>
      <c r="S33" s="8">
        <f t="shared" si="5"/>
        <v>0.64908606600340046</v>
      </c>
      <c r="T33" s="8">
        <f t="shared" si="6"/>
        <v>0.41831884109101275</v>
      </c>
      <c r="U33" s="8">
        <f t="shared" si="7"/>
        <v>0.41831884109101275</v>
      </c>
    </row>
    <row r="34" spans="1:21" ht="24" thickTop="1" thickBot="1">
      <c r="A34" s="19"/>
      <c r="B34" s="19"/>
      <c r="C34" s="19"/>
      <c r="D34" s="19"/>
      <c r="E34" s="19"/>
      <c r="F34" s="19"/>
      <c r="G34" s="19"/>
      <c r="H34" s="20" t="s">
        <v>76</v>
      </c>
      <c r="I34" s="21">
        <f>SUM(I11:I33)</f>
        <v>86513654843</v>
      </c>
      <c r="J34" s="21">
        <f t="shared" ref="J34:Q34" si="8">SUM(J11:J33)</f>
        <v>43081757566</v>
      </c>
      <c r="K34" s="21">
        <f t="shared" si="8"/>
        <v>13162572566</v>
      </c>
      <c r="L34" s="21">
        <f t="shared" si="8"/>
        <v>116432839843</v>
      </c>
      <c r="M34" s="21">
        <f t="shared" si="8"/>
        <v>108739220433.05</v>
      </c>
      <c r="N34" s="21">
        <f t="shared" si="8"/>
        <v>7693619409.9499998</v>
      </c>
      <c r="O34" s="21">
        <f t="shared" si="8"/>
        <v>86189900191.089996</v>
      </c>
      <c r="P34" s="21">
        <f t="shared" si="8"/>
        <v>41769485645.230003</v>
      </c>
      <c r="Q34" s="21">
        <f t="shared" si="8"/>
        <v>41749658190.230003</v>
      </c>
      <c r="R34" s="22">
        <f t="shared" si="0"/>
        <v>30242939651.910004</v>
      </c>
      <c r="S34" s="23">
        <f t="shared" si="5"/>
        <v>0.74025421270588188</v>
      </c>
      <c r="T34" s="23">
        <f t="shared" si="6"/>
        <v>0.35874316646019011</v>
      </c>
      <c r="U34" s="23">
        <f t="shared" si="7"/>
        <v>0.35857287554375505</v>
      </c>
    </row>
    <row r="35" spans="1:21" ht="46.5" thickTop="1" thickBot="1">
      <c r="A35" s="4" t="s">
        <v>23</v>
      </c>
      <c r="B35" s="4" t="s">
        <v>61</v>
      </c>
      <c r="C35" s="4" t="s">
        <v>25</v>
      </c>
      <c r="D35" s="4" t="s">
        <v>55</v>
      </c>
      <c r="E35" s="4" t="s">
        <v>18</v>
      </c>
      <c r="F35" s="4" t="s">
        <v>21</v>
      </c>
      <c r="G35" s="4" t="s">
        <v>20</v>
      </c>
      <c r="H35" s="5" t="s">
        <v>62</v>
      </c>
      <c r="I35" s="6">
        <v>500000000</v>
      </c>
      <c r="J35" s="6">
        <v>0</v>
      </c>
      <c r="K35" s="6">
        <v>0</v>
      </c>
      <c r="L35" s="6">
        <v>500000000</v>
      </c>
      <c r="M35" s="6">
        <v>494267935</v>
      </c>
      <c r="N35" s="6">
        <v>5732065</v>
      </c>
      <c r="O35" s="6">
        <v>485267935</v>
      </c>
      <c r="P35" s="6">
        <v>431284665</v>
      </c>
      <c r="Q35" s="6">
        <v>431284665</v>
      </c>
      <c r="R35" s="7">
        <f t="shared" si="0"/>
        <v>14732065</v>
      </c>
      <c r="S35" s="8">
        <f t="shared" si="5"/>
        <v>0.97053586999999997</v>
      </c>
      <c r="T35" s="8">
        <f t="shared" si="6"/>
        <v>0.86256933000000002</v>
      </c>
      <c r="U35" s="8">
        <f t="shared" si="7"/>
        <v>0.86256933000000002</v>
      </c>
    </row>
    <row r="36" spans="1:21" ht="46.5" thickTop="1" thickBot="1">
      <c r="A36" s="4" t="s">
        <v>23</v>
      </c>
      <c r="B36" s="4" t="s">
        <v>61</v>
      </c>
      <c r="C36" s="4" t="s">
        <v>25</v>
      </c>
      <c r="D36" s="4" t="s">
        <v>55</v>
      </c>
      <c r="E36" s="4" t="s">
        <v>18</v>
      </c>
      <c r="F36" s="4" t="s">
        <v>36</v>
      </c>
      <c r="G36" s="4" t="s">
        <v>20</v>
      </c>
      <c r="H36" s="5" t="s">
        <v>62</v>
      </c>
      <c r="I36" s="6">
        <v>2500000000</v>
      </c>
      <c r="J36" s="6">
        <v>0</v>
      </c>
      <c r="K36" s="6">
        <v>0</v>
      </c>
      <c r="L36" s="6">
        <v>2500000000</v>
      </c>
      <c r="M36" s="6">
        <v>2475482352.8200002</v>
      </c>
      <c r="N36" s="6">
        <v>24517647.18</v>
      </c>
      <c r="O36" s="6">
        <v>1580607352.8199999</v>
      </c>
      <c r="P36" s="6">
        <v>633842661.82000005</v>
      </c>
      <c r="Q36" s="6">
        <v>629615389.32000005</v>
      </c>
      <c r="R36" s="7">
        <f t="shared" si="0"/>
        <v>919392647.18000007</v>
      </c>
      <c r="S36" s="8">
        <f t="shared" si="5"/>
        <v>0.63224294112799995</v>
      </c>
      <c r="T36" s="8">
        <f t="shared" si="6"/>
        <v>0.25353706472800003</v>
      </c>
      <c r="U36" s="8">
        <f t="shared" si="7"/>
        <v>0.25184615572800001</v>
      </c>
    </row>
    <row r="37" spans="1:21" ht="57.75" thickTop="1" thickBot="1">
      <c r="A37" s="4" t="s">
        <v>23</v>
      </c>
      <c r="B37" s="4" t="s">
        <v>61</v>
      </c>
      <c r="C37" s="4" t="s">
        <v>25</v>
      </c>
      <c r="D37" s="4" t="s">
        <v>57</v>
      </c>
      <c r="E37" s="4" t="s">
        <v>18</v>
      </c>
      <c r="F37" s="4" t="s">
        <v>21</v>
      </c>
      <c r="G37" s="4" t="s">
        <v>20</v>
      </c>
      <c r="H37" s="5" t="s">
        <v>63</v>
      </c>
      <c r="I37" s="6">
        <v>2000000000</v>
      </c>
      <c r="J37" s="6">
        <v>0</v>
      </c>
      <c r="K37" s="6">
        <v>0</v>
      </c>
      <c r="L37" s="6">
        <v>2000000000</v>
      </c>
      <c r="M37" s="6">
        <v>1564191883.5</v>
      </c>
      <c r="N37" s="6">
        <v>435808116.5</v>
      </c>
      <c r="O37" s="6">
        <v>1089868201.5</v>
      </c>
      <c r="P37" s="6">
        <v>657488364.5</v>
      </c>
      <c r="Q37" s="6">
        <v>653980058.5</v>
      </c>
      <c r="R37" s="7">
        <f t="shared" si="0"/>
        <v>910131798.5</v>
      </c>
      <c r="S37" s="8">
        <f t="shared" si="5"/>
        <v>0.54493410075000004</v>
      </c>
      <c r="T37" s="8">
        <f t="shared" si="6"/>
        <v>0.32874418225000002</v>
      </c>
      <c r="U37" s="8">
        <f t="shared" si="7"/>
        <v>0.32699002924999998</v>
      </c>
    </row>
    <row r="38" spans="1:21" ht="32.25" customHeight="1" thickTop="1" thickBot="1">
      <c r="A38" s="19"/>
      <c r="B38" s="19"/>
      <c r="C38" s="19"/>
      <c r="D38" s="19"/>
      <c r="E38" s="19"/>
      <c r="F38" s="19"/>
      <c r="G38" s="19"/>
      <c r="H38" s="20" t="s">
        <v>77</v>
      </c>
      <c r="I38" s="21">
        <f>SUM(I35:I37)</f>
        <v>5000000000</v>
      </c>
      <c r="J38" s="21">
        <f t="shared" ref="J38:Q38" si="9">SUM(J35:J37)</f>
        <v>0</v>
      </c>
      <c r="K38" s="21">
        <f t="shared" si="9"/>
        <v>0</v>
      </c>
      <c r="L38" s="21">
        <f t="shared" si="9"/>
        <v>5000000000</v>
      </c>
      <c r="M38" s="21">
        <f t="shared" si="9"/>
        <v>4533942171.3199997</v>
      </c>
      <c r="N38" s="21">
        <f t="shared" si="9"/>
        <v>466057828.68000001</v>
      </c>
      <c r="O38" s="21">
        <f t="shared" si="9"/>
        <v>3155743489.3199997</v>
      </c>
      <c r="P38" s="21">
        <f t="shared" si="9"/>
        <v>1722615691.3200002</v>
      </c>
      <c r="Q38" s="21">
        <f t="shared" si="9"/>
        <v>1714880112.8200002</v>
      </c>
      <c r="R38" s="22">
        <f t="shared" si="0"/>
        <v>1844256510.6800003</v>
      </c>
      <c r="S38" s="23">
        <f t="shared" si="5"/>
        <v>0.63114869786399996</v>
      </c>
      <c r="T38" s="23">
        <f t="shared" si="6"/>
        <v>0.34452313826400005</v>
      </c>
      <c r="U38" s="23">
        <f t="shared" si="7"/>
        <v>0.34297602256400006</v>
      </c>
    </row>
    <row r="39" spans="1:21" ht="46.5" thickTop="1" thickBot="1">
      <c r="A39" s="4" t="s">
        <v>23</v>
      </c>
      <c r="B39" s="4" t="s">
        <v>31</v>
      </c>
      <c r="C39" s="4" t="s">
        <v>25</v>
      </c>
      <c r="D39" s="4" t="s">
        <v>32</v>
      </c>
      <c r="E39" s="4" t="s">
        <v>18</v>
      </c>
      <c r="F39" s="4" t="s">
        <v>21</v>
      </c>
      <c r="G39" s="4" t="s">
        <v>20</v>
      </c>
      <c r="H39" s="5" t="s">
        <v>33</v>
      </c>
      <c r="I39" s="6">
        <v>3800000000</v>
      </c>
      <c r="J39" s="6">
        <v>0</v>
      </c>
      <c r="K39" s="6">
        <v>0</v>
      </c>
      <c r="L39" s="6">
        <v>3800000000</v>
      </c>
      <c r="M39" s="6">
        <v>3547875874.4200001</v>
      </c>
      <c r="N39" s="6">
        <v>252124125.58000001</v>
      </c>
      <c r="O39" s="6">
        <v>2687971336.4200001</v>
      </c>
      <c r="P39" s="6">
        <v>1959566205.28</v>
      </c>
      <c r="Q39" s="6">
        <v>1954115468.28</v>
      </c>
      <c r="R39" s="7">
        <f t="shared" si="0"/>
        <v>1112028663.5799999</v>
      </c>
      <c r="S39" s="8">
        <f t="shared" si="5"/>
        <v>0.70736087800526315</v>
      </c>
      <c r="T39" s="8">
        <f t="shared" si="6"/>
        <v>0.51567531717894732</v>
      </c>
      <c r="U39" s="8">
        <f t="shared" si="7"/>
        <v>0.51424091270526318</v>
      </c>
    </row>
    <row r="40" spans="1:21" ht="46.5" thickTop="1" thickBot="1">
      <c r="A40" s="4" t="s">
        <v>23</v>
      </c>
      <c r="B40" s="4" t="s">
        <v>31</v>
      </c>
      <c r="C40" s="4" t="s">
        <v>25</v>
      </c>
      <c r="D40" s="4" t="s">
        <v>43</v>
      </c>
      <c r="E40" s="4" t="s">
        <v>18</v>
      </c>
      <c r="F40" s="4" t="s">
        <v>19</v>
      </c>
      <c r="G40" s="4" t="s">
        <v>20</v>
      </c>
      <c r="H40" s="5" t="s">
        <v>44</v>
      </c>
      <c r="I40" s="6">
        <v>116011464912</v>
      </c>
      <c r="J40" s="6">
        <v>0</v>
      </c>
      <c r="K40" s="6">
        <v>0</v>
      </c>
      <c r="L40" s="6">
        <v>116011464912</v>
      </c>
      <c r="M40" s="6">
        <v>116011464912</v>
      </c>
      <c r="N40" s="6">
        <v>0</v>
      </c>
      <c r="O40" s="6">
        <v>112511464912</v>
      </c>
      <c r="P40" s="6">
        <v>9396419535.9899998</v>
      </c>
      <c r="Q40" s="6">
        <v>9396419535.9899998</v>
      </c>
      <c r="R40" s="7">
        <f t="shared" si="0"/>
        <v>3500000000</v>
      </c>
      <c r="S40" s="8">
        <f t="shared" si="5"/>
        <v>0.96983056801623091</v>
      </c>
      <c r="T40" s="8">
        <f t="shared" si="6"/>
        <v>8.0995611452002722E-2</v>
      </c>
      <c r="U40" s="8">
        <f t="shared" si="7"/>
        <v>8.0995611452002722E-2</v>
      </c>
    </row>
    <row r="41" spans="1:21" ht="46.5" thickTop="1" thickBot="1">
      <c r="A41" s="4" t="s">
        <v>23</v>
      </c>
      <c r="B41" s="4" t="s">
        <v>31</v>
      </c>
      <c r="C41" s="4" t="s">
        <v>25</v>
      </c>
      <c r="D41" s="4" t="s">
        <v>43</v>
      </c>
      <c r="E41" s="4" t="s">
        <v>18</v>
      </c>
      <c r="F41" s="4" t="s">
        <v>21</v>
      </c>
      <c r="G41" s="4" t="s">
        <v>20</v>
      </c>
      <c r="H41" s="5" t="s">
        <v>44</v>
      </c>
      <c r="I41" s="6">
        <v>2152512319</v>
      </c>
      <c r="J41" s="6">
        <v>0</v>
      </c>
      <c r="K41" s="6">
        <v>0</v>
      </c>
      <c r="L41" s="6">
        <v>2152512319</v>
      </c>
      <c r="M41" s="6">
        <v>2152512319</v>
      </c>
      <c r="N41" s="6">
        <v>0</v>
      </c>
      <c r="O41" s="6">
        <v>2152512319</v>
      </c>
      <c r="P41" s="6">
        <v>0</v>
      </c>
      <c r="Q41" s="6">
        <v>0</v>
      </c>
      <c r="R41" s="7">
        <f t="shared" si="0"/>
        <v>0</v>
      </c>
      <c r="S41" s="8">
        <f t="shared" si="5"/>
        <v>1</v>
      </c>
      <c r="T41" s="8">
        <f t="shared" si="6"/>
        <v>0</v>
      </c>
      <c r="U41" s="8">
        <f t="shared" si="7"/>
        <v>0</v>
      </c>
    </row>
    <row r="42" spans="1:21" ht="27" customHeight="1" thickTop="1" thickBot="1">
      <c r="A42" s="19"/>
      <c r="B42" s="19"/>
      <c r="C42" s="19"/>
      <c r="D42" s="19"/>
      <c r="E42" s="19"/>
      <c r="F42" s="19"/>
      <c r="G42" s="19"/>
      <c r="H42" s="20" t="s">
        <v>78</v>
      </c>
      <c r="I42" s="21">
        <f>SUM(I39:I41)</f>
        <v>121963977231</v>
      </c>
      <c r="J42" s="21">
        <f t="shared" ref="J42:Q42" si="10">SUM(J39:J41)</f>
        <v>0</v>
      </c>
      <c r="K42" s="21">
        <f t="shared" si="10"/>
        <v>0</v>
      </c>
      <c r="L42" s="21">
        <f t="shared" si="10"/>
        <v>121963977231</v>
      </c>
      <c r="M42" s="21">
        <f t="shared" si="10"/>
        <v>121711853105.42</v>
      </c>
      <c r="N42" s="21">
        <f t="shared" si="10"/>
        <v>252124125.58000001</v>
      </c>
      <c r="O42" s="21">
        <f t="shared" si="10"/>
        <v>117351948567.42</v>
      </c>
      <c r="P42" s="21">
        <f t="shared" si="10"/>
        <v>11355985741.27</v>
      </c>
      <c r="Q42" s="21">
        <f t="shared" si="10"/>
        <v>11350535004.27</v>
      </c>
      <c r="R42" s="22">
        <f t="shared" si="0"/>
        <v>4612028663.5800018</v>
      </c>
      <c r="S42" s="23">
        <f t="shared" si="5"/>
        <v>0.9621853208767962</v>
      </c>
      <c r="T42" s="23">
        <f t="shared" si="6"/>
        <v>9.3109342603363468E-2</v>
      </c>
      <c r="U42" s="23">
        <f t="shared" si="7"/>
        <v>9.3064651235274701E-2</v>
      </c>
    </row>
    <row r="43" spans="1:21" ht="26.25" customHeight="1" thickTop="1" thickBot="1">
      <c r="A43" s="19"/>
      <c r="B43" s="19"/>
      <c r="C43" s="19"/>
      <c r="D43" s="19"/>
      <c r="E43" s="19"/>
      <c r="F43" s="19"/>
      <c r="G43" s="19"/>
      <c r="H43" s="20" t="s">
        <v>79</v>
      </c>
      <c r="I43" s="21">
        <f>+I10+I34+I38+I42</f>
        <v>260552206904</v>
      </c>
      <c r="J43" s="21">
        <f t="shared" ref="J43:R43" si="11">+J10+J34+J38+J42</f>
        <v>48083173566</v>
      </c>
      <c r="K43" s="21">
        <f t="shared" si="11"/>
        <v>13162572566</v>
      </c>
      <c r="L43" s="21">
        <f t="shared" si="11"/>
        <v>295472807904</v>
      </c>
      <c r="M43" s="21">
        <f t="shared" si="11"/>
        <v>286356299187.19</v>
      </c>
      <c r="N43" s="21">
        <f t="shared" si="11"/>
        <v>9116508716.8099995</v>
      </c>
      <c r="O43" s="21">
        <f t="shared" si="11"/>
        <v>256696581359.85999</v>
      </c>
      <c r="P43" s="21">
        <f t="shared" si="11"/>
        <v>73990465142.089996</v>
      </c>
      <c r="Q43" s="21">
        <f t="shared" si="11"/>
        <v>73936614421.589996</v>
      </c>
      <c r="R43" s="21">
        <f t="shared" si="11"/>
        <v>38776226544.140007</v>
      </c>
      <c r="S43" s="23">
        <f t="shared" si="5"/>
        <v>0.86876549886533538</v>
      </c>
      <c r="T43" s="23">
        <f t="shared" si="6"/>
        <v>0.25041378821610455</v>
      </c>
      <c r="U43" s="23">
        <f t="shared" si="7"/>
        <v>0.25023153550431693</v>
      </c>
    </row>
    <row r="44" spans="1:21" ht="15.75" thickTop="1">
      <c r="A44" s="10" t="s">
        <v>70</v>
      </c>
      <c r="B44" s="11"/>
      <c r="C44" s="11"/>
      <c r="D44" s="11"/>
      <c r="E44" s="13"/>
      <c r="F44" s="13"/>
      <c r="G44" s="14"/>
      <c r="H44" s="10"/>
      <c r="I44" s="10"/>
      <c r="J44" s="10"/>
      <c r="K44" s="12"/>
      <c r="L44" s="10"/>
      <c r="M44" s="15"/>
      <c r="N44" s="16"/>
      <c r="O44" s="9"/>
      <c r="P44" s="9"/>
      <c r="Q44" s="9"/>
      <c r="R44" s="17"/>
      <c r="S44" s="17"/>
      <c r="T44" s="17"/>
    </row>
    <row r="45" spans="1:21">
      <c r="A45" s="10" t="s">
        <v>71</v>
      </c>
      <c r="B45" s="10"/>
      <c r="C45" s="10"/>
      <c r="D45" s="10"/>
      <c r="E45" s="10"/>
      <c r="F45" s="10"/>
      <c r="G45" s="10"/>
      <c r="H45" s="10"/>
      <c r="I45" s="10"/>
      <c r="J45" s="10"/>
      <c r="K45" s="12"/>
      <c r="L45" s="10"/>
      <c r="M45" s="15"/>
      <c r="N45" s="16"/>
      <c r="O45" s="9"/>
      <c r="P45" s="9"/>
      <c r="Q45" s="9"/>
      <c r="R45" s="17"/>
      <c r="S45" s="17"/>
      <c r="T45" s="17"/>
    </row>
    <row r="46" spans="1:21">
      <c r="A46" s="10" t="s">
        <v>72</v>
      </c>
      <c r="B46" s="10"/>
      <c r="C46" s="10"/>
      <c r="D46" s="10"/>
      <c r="E46" s="10"/>
      <c r="F46" s="10"/>
      <c r="G46" s="10"/>
      <c r="H46" s="10"/>
      <c r="I46" s="10"/>
      <c r="J46" s="10"/>
      <c r="K46" s="12"/>
      <c r="L46" s="10"/>
      <c r="M46" s="15"/>
      <c r="N46" s="16"/>
      <c r="O46" s="9"/>
      <c r="P46" s="9"/>
      <c r="Q46" s="9"/>
      <c r="R46" s="17"/>
      <c r="S46" s="17"/>
      <c r="T46" s="17"/>
    </row>
    <row r="47" spans="1:21">
      <c r="A47" s="10" t="s">
        <v>73</v>
      </c>
      <c r="B47" s="10"/>
      <c r="C47" s="10"/>
      <c r="D47" s="10"/>
      <c r="E47" s="10"/>
      <c r="F47" s="10"/>
      <c r="G47" s="10"/>
      <c r="H47" s="10"/>
      <c r="I47" s="10"/>
      <c r="J47" s="10"/>
      <c r="K47" s="10"/>
      <c r="L47" s="10"/>
      <c r="M47" s="10"/>
      <c r="N47" s="15"/>
      <c r="O47" s="16"/>
      <c r="P47" s="9"/>
      <c r="Q47" s="9"/>
      <c r="R47" s="9"/>
      <c r="S47" s="17"/>
    </row>
    <row r="48" spans="1:21">
      <c r="A48" s="10" t="s">
        <v>81</v>
      </c>
      <c r="B48" s="10"/>
      <c r="C48" s="10"/>
      <c r="D48" s="10"/>
      <c r="E48" s="10"/>
      <c r="F48" s="10"/>
      <c r="G48" s="10"/>
      <c r="H48" s="10"/>
      <c r="I48" s="10"/>
      <c r="J48" s="10"/>
      <c r="K48" s="10"/>
      <c r="L48" s="10"/>
      <c r="M48" s="10"/>
      <c r="N48" s="15"/>
      <c r="O48" s="16"/>
      <c r="P48" s="9"/>
      <c r="Q48" s="9"/>
      <c r="R48" s="9"/>
      <c r="S48" s="17"/>
    </row>
    <row r="49" spans="1:20">
      <c r="A49" s="18" t="s">
        <v>82</v>
      </c>
      <c r="B49" s="10"/>
      <c r="C49" s="10"/>
      <c r="D49" s="10"/>
      <c r="E49" s="10"/>
      <c r="F49" s="10"/>
      <c r="G49" s="10"/>
      <c r="H49" s="10"/>
      <c r="I49" s="10"/>
      <c r="J49" s="10"/>
      <c r="K49" s="10"/>
      <c r="L49" s="10"/>
      <c r="M49" s="10"/>
      <c r="N49" s="10"/>
      <c r="O49" s="10"/>
      <c r="P49" s="17"/>
      <c r="Q49" s="9"/>
      <c r="R49" s="9"/>
      <c r="S49" s="17"/>
    </row>
    <row r="57" spans="1:20">
      <c r="A57" s="17"/>
      <c r="B57" s="17"/>
      <c r="C57" s="17"/>
      <c r="D57" s="17"/>
      <c r="E57" s="17"/>
      <c r="F57" s="17"/>
      <c r="G57" s="17"/>
      <c r="H57" s="17"/>
      <c r="I57" s="17"/>
      <c r="J57" s="17"/>
      <c r="K57" s="17"/>
      <c r="L57" s="17"/>
      <c r="M57" s="17"/>
      <c r="N57" s="17"/>
      <c r="O57" s="17"/>
      <c r="P57" s="17"/>
      <c r="Q57" s="17"/>
      <c r="R57" s="17"/>
      <c r="S57" s="17"/>
      <c r="T57" s="17"/>
    </row>
    <row r="69" ht="35.1" customHeight="1"/>
    <row r="70" ht="35.1" customHeight="1"/>
    <row r="71" ht="35.1" customHeight="1"/>
    <row r="72" ht="35.1" customHeight="1"/>
    <row r="73" ht="35.1" customHeight="1"/>
    <row r="74" ht="35.1" customHeight="1"/>
    <row r="75" ht="35.1" customHeight="1"/>
    <row r="76" ht="35.1" customHeight="1"/>
    <row r="77" ht="35.1" customHeight="1"/>
    <row r="78" ht="35.1" customHeight="1"/>
    <row r="79" ht="35.1" customHeight="1"/>
    <row r="80" ht="35.1" customHeight="1"/>
    <row r="81" ht="35.1" customHeight="1"/>
    <row r="82" ht="35.1" customHeight="1"/>
    <row r="83" ht="35.1" customHeight="1"/>
  </sheetData>
  <mergeCells count="4">
    <mergeCell ref="A1:U1"/>
    <mergeCell ref="A2:U2"/>
    <mergeCell ref="Q4:U4"/>
    <mergeCell ref="A3:U3"/>
  </mergeCells>
  <printOptions horizontalCentered="1"/>
  <pageMargins left="0.19685039370078741" right="0" top="0.78740157480314965" bottom="0.78740157480314965" header="0.78740157480314965" footer="0.78740157480314965"/>
  <pageSetup paperSize="14" scale="6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GASTOS DE INVERSION </vt:lpstr>
      <vt:lpstr>'GASTOS DE INVERSION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2022-10-10T13:02:47Z</cp:lastPrinted>
  <dcterms:created xsi:type="dcterms:W3CDTF">2022-10-02T18:33:50Z</dcterms:created>
  <dcterms:modified xsi:type="dcterms:W3CDTF">2022-10-10T13:04:31Z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