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2\PAGINA WEB 2022\SEPTIEMBRE 30 DE 2022 PAG.WEB\PRESPTO\PDF\"/>
    </mc:Choice>
  </mc:AlternateContent>
  <bookViews>
    <workbookView xWindow="240" yWindow="120" windowWidth="18060" windowHeight="7050"/>
  </bookViews>
  <sheets>
    <sheet name="DIRECCION DE COMERCIO EXT" sheetId="1" r:id="rId1"/>
  </sheets>
  <definedNames>
    <definedName name="_xlnm.Print_Titles" localSheetId="0">'DIRECCION DE COMERCIO EXT'!$5:$5</definedName>
  </definedNames>
  <calcPr calcId="152511"/>
</workbook>
</file>

<file path=xl/calcChain.xml><?xml version="1.0" encoding="utf-8"?>
<calcChain xmlns="http://schemas.openxmlformats.org/spreadsheetml/2006/main">
  <c r="T18" i="1" l="1"/>
  <c r="S18" i="1"/>
  <c r="R18" i="1"/>
  <c r="Q18" i="1"/>
  <c r="P18" i="1"/>
  <c r="N18" i="1"/>
  <c r="M18" i="1"/>
  <c r="L18" i="1"/>
  <c r="K18" i="1"/>
  <c r="J18" i="1"/>
  <c r="T16" i="1"/>
  <c r="S16" i="1"/>
  <c r="R16" i="1"/>
  <c r="Q16" i="1"/>
  <c r="P16" i="1"/>
  <c r="N16" i="1"/>
  <c r="M16" i="1"/>
  <c r="L16" i="1"/>
  <c r="K16" i="1"/>
  <c r="J16" i="1"/>
  <c r="T14" i="1"/>
  <c r="S14" i="1"/>
  <c r="R14" i="1"/>
  <c r="Q14" i="1"/>
  <c r="P14" i="1"/>
  <c r="N14" i="1"/>
  <c r="M14" i="1"/>
  <c r="L14" i="1"/>
  <c r="K14" i="1"/>
  <c r="J14" i="1"/>
  <c r="T12" i="1"/>
  <c r="S12" i="1"/>
  <c r="R12" i="1"/>
  <c r="Q12" i="1"/>
  <c r="P12" i="1"/>
  <c r="N12" i="1"/>
  <c r="M12" i="1"/>
  <c r="L12" i="1"/>
  <c r="K12" i="1"/>
  <c r="J12" i="1"/>
  <c r="T7" i="1"/>
  <c r="S7" i="1"/>
  <c r="R7" i="1"/>
  <c r="Q7" i="1"/>
  <c r="P7" i="1"/>
  <c r="N7" i="1"/>
  <c r="M7" i="1"/>
  <c r="L7" i="1"/>
  <c r="K7" i="1"/>
  <c r="J7" i="1"/>
  <c r="O19" i="1"/>
  <c r="U19" i="1" s="1"/>
  <c r="O17" i="1"/>
  <c r="X17" i="1" s="1"/>
  <c r="O15" i="1"/>
  <c r="X15" i="1" s="1"/>
  <c r="O13" i="1"/>
  <c r="O11" i="1"/>
  <c r="U11" i="1" s="1"/>
  <c r="O10" i="1"/>
  <c r="U10" i="1" s="1"/>
  <c r="O9" i="1"/>
  <c r="U9" i="1" s="1"/>
  <c r="O8" i="1"/>
  <c r="V8" i="1" s="1"/>
  <c r="J6" i="1" l="1"/>
  <c r="J20" i="1" s="1"/>
  <c r="M6" i="1"/>
  <c r="M20" i="1" s="1"/>
  <c r="V9" i="1"/>
  <c r="U17" i="1"/>
  <c r="W9" i="1"/>
  <c r="U15" i="1"/>
  <c r="V17" i="1"/>
  <c r="X10" i="1"/>
  <c r="R6" i="1"/>
  <c r="R20" i="1" s="1"/>
  <c r="K6" i="1"/>
  <c r="K20" i="1" s="1"/>
  <c r="O16" i="1"/>
  <c r="U16" i="1" s="1"/>
  <c r="V10" i="1"/>
  <c r="V15" i="1"/>
  <c r="W17" i="1"/>
  <c r="N6" i="1"/>
  <c r="N20" i="1" s="1"/>
  <c r="Q6" i="1"/>
  <c r="Q20" i="1" s="1"/>
  <c r="W10" i="1"/>
  <c r="X19" i="1"/>
  <c r="W19" i="1"/>
  <c r="V19" i="1"/>
  <c r="O18" i="1"/>
  <c r="U18" i="1" s="1"/>
  <c r="X13" i="1"/>
  <c r="W13" i="1"/>
  <c r="V13" i="1"/>
  <c r="O12" i="1"/>
  <c r="L6" i="1"/>
  <c r="L20" i="1" s="1"/>
  <c r="P6" i="1"/>
  <c r="P20" i="1" s="1"/>
  <c r="U13" i="1"/>
  <c r="U8" i="1"/>
  <c r="X8" i="1"/>
  <c r="W8" i="1"/>
  <c r="O7" i="1"/>
  <c r="S6" i="1"/>
  <c r="T6" i="1"/>
  <c r="X9" i="1"/>
  <c r="W15" i="1"/>
  <c r="O14" i="1"/>
  <c r="W18" i="1" l="1"/>
  <c r="X18" i="1"/>
  <c r="W16" i="1"/>
  <c r="X16" i="1"/>
  <c r="V16" i="1"/>
  <c r="W14" i="1"/>
  <c r="V14" i="1"/>
  <c r="U14" i="1"/>
  <c r="U7" i="1"/>
  <c r="O6" i="1"/>
  <c r="X6" i="1" s="1"/>
  <c r="V7" i="1"/>
  <c r="W7" i="1"/>
  <c r="V12" i="1"/>
  <c r="U12" i="1"/>
  <c r="S20" i="1"/>
  <c r="W6" i="1"/>
  <c r="X7" i="1"/>
  <c r="X12" i="1"/>
  <c r="T20" i="1"/>
  <c r="X14" i="1"/>
  <c r="W12" i="1"/>
  <c r="V18" i="1"/>
  <c r="U6" i="1" l="1"/>
  <c r="O20" i="1"/>
  <c r="W20" i="1" s="1"/>
  <c r="V6" i="1"/>
  <c r="X20" i="1" l="1"/>
  <c r="U20" i="1"/>
  <c r="V20" i="1"/>
</calcChain>
</file>

<file path=xl/sharedStrings.xml><?xml version="1.0" encoding="utf-8"?>
<sst xmlns="http://schemas.openxmlformats.org/spreadsheetml/2006/main" count="128" uniqueCount="61">
  <si>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</si>
  <si>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</si>
  <si>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</si>
  <si>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</si>
  <si>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</si>
  <si>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</si>
  <si>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</si>
  <si>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</si>
  <si>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</si>
  <si>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</si>
  <si>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</si>
  <si>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</si>
  <si>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</si>
  <si>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</si>
  <si>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</si>
  <si>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</si>
  <si>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</si>
  <si>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</si>
  <si>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</si>
  <si>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</si>
  <si>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</si>
  <si>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</si>
  <si>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</si>
  <si>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</si>
  <si>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</si>
  <si>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</si>
  <si>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</si>
  <si>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</si>
  <si>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</si>
  <si>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</si>
  <si>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</si>
  <si>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</si>
  <si>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</si>
  <si>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</si>
  <si>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</si>
  <si>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</si>
  <si>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</si>
  <si>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</si>
  <si>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</si>
  <si>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</si>
  <si>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</si>
  <si>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FUNCIONAMIENTO</t>
  </si>
  <si>
    <t>GASTOS DE PERSONAL</t>
  </si>
  <si>
    <t>ADQUISICION DE BIENES Y SERVICIOS</t>
  </si>
  <si>
    <t>TRANSFERENCIAS CORRIENTES</t>
  </si>
  <si>
    <t>GASTOS POR TRIBUTOS, MULTAS, SANCIONES E INTERESES DE MORA</t>
  </si>
  <si>
    <t xml:space="preserve">GASTOS DE INVERSION </t>
  </si>
  <si>
    <t>TOTAL PRESUPUESTO A+C</t>
  </si>
  <si>
    <t>APR. VIGENTE DESPUES DE BLOQUEOS</t>
  </si>
  <si>
    <t>APROPIACION SIN COMPROMETER</t>
  </si>
  <si>
    <t>MINISTERIO DE COMERCIO INDUSTRIA Y TURISMO</t>
  </si>
  <si>
    <t>FECHA DE GENERACION : OCTUBRE 3 DE 2022</t>
  </si>
  <si>
    <t>OBLIG/ APR</t>
  </si>
  <si>
    <t>PAGO/ APR</t>
  </si>
  <si>
    <r>
      <rPr>
        <b/>
        <sz val="8"/>
        <rFont val="Arial"/>
        <family val="2"/>
      </rPr>
      <t>Fuente</t>
    </r>
    <r>
      <rPr>
        <sz val="8"/>
        <rFont val="Arial"/>
        <family val="2"/>
      </rPr>
      <t xml:space="preserve"> :Sistema Integrado de Información Financiera SIIF Nación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</si>
  <si>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2159 del 12 de Noviembre de 2021. Por la cual se decreta el presupuesto de rentas y recursos de capital y ley de apropiaciones para la vigencia fiscal del 1° de Enero al 31 de diciembre de 2022.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</si>
  <si>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Numero 1793 del 21 de diciembre de 2021. Por el cual se liquida el Presupuesto General de la Nación para la vigencia fiscal de 2022, se detallan las apropiaciones y se clasifican y definen los gastos. </t>
    </r>
  </si>
  <si>
    <t>EJECUCION PRESUPUESTAL ACUMULADA CON CORTE AL 30 DE SEPTIEMBRE DE 2022</t>
  </si>
  <si>
    <t>APR.     REDUCIDA</t>
  </si>
  <si>
    <t>UNIDAD EJECUTORA 3501-02- DIRECCIÓN DE COMERCIO EXTERIOR</t>
  </si>
  <si>
    <t>COMP/  APR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</si>
</sst>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1">
    <font>
      <sz val="11"/>
      <color rgb="FF000000"/>
      <name val="Calibri"/>
      <family val="2"/>
      <scheme val="minor"/>
    </font>
    <font>
      <sz val="11"/>
      <name val="Calibri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7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6" fillId="3" borderId="1" xfId="0" applyNumberFormat="1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2" borderId="1" xfId="0" applyNumberFormat="1" applyFont="1" applyFill="1" applyBorder="1" applyAlignment="1">
      <alignment horizontal="left" vertical="center" wrapText="1" readingOrder="1"/>
    </xf>
    <xf numFmtId="10" fontId="3" fillId="0" borderId="1" xfId="0" applyNumberFormat="1" applyFont="1" applyFill="1" applyBorder="1" applyAlignment="1">
      <alignment horizontal="right" vertical="center" wrapText="1" readingOrder="1"/>
    </xf>
    <xf numFmtId="0" fontId="2" fillId="2" borderId="1" xfId="0" applyNumberFormat="1" applyFont="1" applyFill="1" applyBorder="1" applyAlignment="1">
      <alignment horizontal="center" vertical="center" wrapText="1" readingOrder="1"/>
    </xf>
    <xf numFmtId="164" fontId="2" fillId="2" borderId="1" xfId="0" applyNumberFormat="1" applyFont="1" applyFill="1" applyBorder="1" applyAlignment="1">
      <alignment horizontal="right" vertical="center" wrapText="1" readingOrder="1"/>
    </xf>
    <xf numFmtId="10" fontId="2" fillId="2" borderId="1" xfId="0" applyNumberFormat="1" applyFont="1" applyFill="1" applyBorder="1" applyAlignment="1">
      <alignment horizontal="right" vertical="center" wrapText="1" readingOrder="1"/>
    </xf>
    <xf numFmtId="10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/>
    <xf numFmtId="4" fontId="4" fillId="0" borderId="0" xfId="0" applyNumberFormat="1" applyFont="1" applyFill="1" applyBorder="1"/>
    <xf numFmtId="4" fontId="3" fillId="0" borderId="0" xfId="0" applyNumberFormat="1" applyFont="1" applyFill="1" applyBorder="1" applyAlignment="1">
      <alignment horizontal="right" vertical="center" wrapText="1" readingOrder="1"/>
    </xf>
    <xf numFmtId="10" fontId="4" fillId="0" borderId="0" xfId="0" applyNumberFormat="1" applyFont="1" applyFill="1" applyBorder="1"/>
    <xf numFmtId="10" fontId="4" fillId="0" borderId="0" xfId="0" applyNumberFormat="1" applyFont="1"/>
    <xf numFmtId="0" fontId="4" fillId="0" borderId="0" xfId="0" applyFont="1"/>
    <xf numFmtId="164" fontId="3" fillId="0" borderId="0" xfId="0" applyNumberFormat="1" applyFont="1" applyFill="1" applyBorder="1" applyAlignment="1">
      <alignment horizontal="right" vertical="center" wrapText="1" readingOrder="1"/>
    </xf>
    <xf numFmtId="7" fontId="4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/>
    <xf numFmtId="0" fontId="8" fillId="0" borderId="0" xfId="0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200025</xdr:colOff>
      <xdr:row>2</xdr:row>
      <xdr:rowOff>76200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95525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3"/>
  <sheetViews>
    <sheetView showGridLines="0" tabSelected="1" workbookViewId="0">
      <selection activeCell="A2" sqref="A2:X2"/>
    </sheetView>
  </sheetViews>
  <sheetFormatPr baseColWidth="10" defaultRowHeight="15"/>
  <cols>
    <col min="1" max="2" width="5.42578125" customWidth="1"/>
    <col min="3" max="3" width="4.85546875" customWidth="1"/>
    <col min="4" max="4" width="4.5703125" customWidth="1"/>
    <col min="5" max="5" width="5.42578125" customWidth="1"/>
    <col min="6" max="6" width="5.7109375" customWidth="1"/>
    <col min="7" max="7" width="4.5703125" customWidth="1"/>
    <col min="8" max="8" width="5.140625" customWidth="1"/>
    <col min="9" max="9" width="23.7109375" customWidth="1"/>
    <col min="10" max="10" width="15.85546875" customWidth="1"/>
    <col min="11" max="11" width="14.140625" customWidth="1"/>
    <col min="12" max="12" width="12.28515625" customWidth="1"/>
    <col min="13" max="13" width="16.5703125" customWidth="1"/>
    <col min="14" max="14" width="14.42578125" customWidth="1"/>
    <col min="15" max="15" width="15.42578125" customWidth="1"/>
    <col min="16" max="16" width="17" customWidth="1"/>
    <col min="17" max="17" width="13.85546875" customWidth="1"/>
    <col min="18" max="18" width="15" customWidth="1"/>
    <col min="19" max="19" width="16" customWidth="1"/>
    <col min="20" max="20" width="15.85546875" customWidth="1"/>
    <col min="21" max="21" width="15" customWidth="1"/>
    <col min="22" max="23" width="7.85546875" customWidth="1"/>
    <col min="24" max="24" width="6.5703125" customWidth="1"/>
  </cols>
  <sheetData>
    <row r="1" spans="1:24" ht="15.75">
      <c r="A1" s="22" t="s">
        <v>50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</row>
    <row r="2" spans="1:24" ht="15.75">
      <c r="A2" s="22" t="s">
        <v>57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</row>
    <row r="3" spans="1:24">
      <c r="A3" s="22" t="s">
        <v>59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</row>
    <row r="4" spans="1:24" ht="15.75" thickBot="1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  <c r="M4" s="1" t="s">
        <v>0</v>
      </c>
      <c r="N4" s="1" t="s">
        <v>0</v>
      </c>
      <c r="O4" s="1"/>
      <c r="P4" s="1" t="s">
        <v>0</v>
      </c>
      <c r="Q4" s="1" t="s">
        <v>0</v>
      </c>
      <c r="R4" s="1" t="s">
        <v>0</v>
      </c>
      <c r="S4" s="1" t="s">
        <v>0</v>
      </c>
      <c r="T4" s="24" t="s">
        <v>51</v>
      </c>
      <c r="U4" s="25"/>
      <c r="V4" s="25"/>
      <c r="W4" s="25"/>
      <c r="X4" s="25"/>
    </row>
    <row r="5" spans="1:24" ht="41.25" customHeight="1" thickTop="1" thickBot="1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58</v>
      </c>
      <c r="M5" s="2" t="s">
        <v>12</v>
      </c>
      <c r="N5" s="2" t="s">
        <v>13</v>
      </c>
      <c r="O5" s="2" t="s">
        <v>48</v>
      </c>
      <c r="P5" s="2" t="s">
        <v>14</v>
      </c>
      <c r="Q5" s="2" t="s">
        <v>15</v>
      </c>
      <c r="R5" s="2" t="s">
        <v>16</v>
      </c>
      <c r="S5" s="2" t="s">
        <v>17</v>
      </c>
      <c r="T5" s="2" t="s">
        <v>18</v>
      </c>
      <c r="U5" s="3" t="s">
        <v>49</v>
      </c>
      <c r="V5" s="3" t="s">
        <v>60</v>
      </c>
      <c r="W5" s="3" t="s">
        <v>52</v>
      </c>
      <c r="X5" s="3" t="s">
        <v>53</v>
      </c>
    </row>
    <row r="6" spans="1:24" ht="35.1" customHeight="1" thickTop="1" thickBot="1">
      <c r="A6" s="9" t="s">
        <v>19</v>
      </c>
      <c r="B6" s="9"/>
      <c r="C6" s="9"/>
      <c r="D6" s="9"/>
      <c r="E6" s="9"/>
      <c r="F6" s="9"/>
      <c r="G6" s="9"/>
      <c r="H6" s="9"/>
      <c r="I6" s="7" t="s">
        <v>41</v>
      </c>
      <c r="J6" s="10">
        <f>+J7+J12+J14+J16</f>
        <v>16092762000</v>
      </c>
      <c r="K6" s="10">
        <f t="shared" ref="K6:T6" si="0">+K7+K12+K14+K16</f>
        <v>0</v>
      </c>
      <c r="L6" s="10">
        <f t="shared" si="0"/>
        <v>0</v>
      </c>
      <c r="M6" s="10">
        <f t="shared" si="0"/>
        <v>16092762000</v>
      </c>
      <c r="N6" s="10">
        <f t="shared" si="0"/>
        <v>620277000</v>
      </c>
      <c r="O6" s="10">
        <f t="shared" si="0"/>
        <v>15472485000</v>
      </c>
      <c r="P6" s="10">
        <f t="shared" si="0"/>
        <v>15383762749.219999</v>
      </c>
      <c r="Q6" s="10">
        <f t="shared" si="0"/>
        <v>88722250.780000001</v>
      </c>
      <c r="R6" s="10">
        <f t="shared" si="0"/>
        <v>11079913313.549999</v>
      </c>
      <c r="S6" s="10">
        <f t="shared" si="0"/>
        <v>10629195141.360001</v>
      </c>
      <c r="T6" s="10">
        <f t="shared" si="0"/>
        <v>10629195141.360001</v>
      </c>
      <c r="U6" s="10">
        <f>+O6-R6</f>
        <v>4392571686.4500008</v>
      </c>
      <c r="V6" s="11">
        <f>+R6/O6</f>
        <v>0.71610431766778249</v>
      </c>
      <c r="W6" s="11">
        <f>+S6/O6</f>
        <v>0.68697401492778964</v>
      </c>
      <c r="X6" s="11">
        <f>+T6/O6</f>
        <v>0.68697401492778964</v>
      </c>
    </row>
    <row r="7" spans="1:24" ht="35.1" customHeight="1" thickTop="1" thickBot="1">
      <c r="A7" s="9" t="s">
        <v>19</v>
      </c>
      <c r="B7" s="9" t="s">
        <v>20</v>
      </c>
      <c r="C7" s="9"/>
      <c r="D7" s="9"/>
      <c r="E7" s="9"/>
      <c r="F7" s="9"/>
      <c r="G7" s="9"/>
      <c r="H7" s="9"/>
      <c r="I7" s="7" t="s">
        <v>42</v>
      </c>
      <c r="J7" s="10">
        <f>SUM(J8:J11)</f>
        <v>14111871000</v>
      </c>
      <c r="K7" s="10">
        <f t="shared" ref="K7:T7" si="1">SUM(K8:K11)</f>
        <v>0</v>
      </c>
      <c r="L7" s="10">
        <f t="shared" si="1"/>
        <v>0</v>
      </c>
      <c r="M7" s="10">
        <f t="shared" si="1"/>
        <v>14111871000</v>
      </c>
      <c r="N7" s="10">
        <f t="shared" si="1"/>
        <v>620277000</v>
      </c>
      <c r="O7" s="10">
        <f t="shared" si="1"/>
        <v>13491594000</v>
      </c>
      <c r="P7" s="10">
        <f t="shared" si="1"/>
        <v>13491594000</v>
      </c>
      <c r="Q7" s="10">
        <f t="shared" si="1"/>
        <v>0</v>
      </c>
      <c r="R7" s="10">
        <f t="shared" si="1"/>
        <v>9394179863</v>
      </c>
      <c r="S7" s="10">
        <f t="shared" si="1"/>
        <v>9394179863</v>
      </c>
      <c r="T7" s="10">
        <f t="shared" si="1"/>
        <v>9394179863</v>
      </c>
      <c r="U7" s="10">
        <f t="shared" ref="U7:U20" si="2">+O7-R7</f>
        <v>4097414137</v>
      </c>
      <c r="V7" s="11">
        <f t="shared" ref="V7:V20" si="3">+R7/O7</f>
        <v>0.6962987370506406</v>
      </c>
      <c r="W7" s="11">
        <f t="shared" ref="W7:W20" si="4">+S7/O7</f>
        <v>0.6962987370506406</v>
      </c>
      <c r="X7" s="11">
        <f t="shared" ref="X7:X20" si="5">+T7/O7</f>
        <v>0.6962987370506406</v>
      </c>
    </row>
    <row r="8" spans="1:24" ht="35.1" customHeight="1" thickTop="1" thickBot="1">
      <c r="A8" s="4" t="s">
        <v>19</v>
      </c>
      <c r="B8" s="4" t="s">
        <v>20</v>
      </c>
      <c r="C8" s="4" t="s">
        <v>20</v>
      </c>
      <c r="D8" s="4" t="s">
        <v>20</v>
      </c>
      <c r="E8" s="4"/>
      <c r="F8" s="4" t="s">
        <v>21</v>
      </c>
      <c r="G8" s="4" t="s">
        <v>38</v>
      </c>
      <c r="H8" s="4" t="s">
        <v>33</v>
      </c>
      <c r="I8" s="5" t="s">
        <v>22</v>
      </c>
      <c r="J8" s="6">
        <v>9012194000</v>
      </c>
      <c r="K8" s="6">
        <v>0</v>
      </c>
      <c r="L8" s="6">
        <v>0</v>
      </c>
      <c r="M8" s="6">
        <v>9012194000</v>
      </c>
      <c r="N8" s="6">
        <v>0</v>
      </c>
      <c r="O8" s="6">
        <f t="shared" ref="O8:O19" si="6">+M8-N8</f>
        <v>9012194000</v>
      </c>
      <c r="P8" s="6">
        <v>9012194000</v>
      </c>
      <c r="Q8" s="6">
        <v>0</v>
      </c>
      <c r="R8" s="6">
        <v>6173713936</v>
      </c>
      <c r="S8" s="6">
        <v>6173713936</v>
      </c>
      <c r="T8" s="6">
        <v>6173713936</v>
      </c>
      <c r="U8" s="6">
        <f t="shared" si="2"/>
        <v>2838480064</v>
      </c>
      <c r="V8" s="8">
        <f t="shared" si="3"/>
        <v>0.68504006194274114</v>
      </c>
      <c r="W8" s="8">
        <f t="shared" si="4"/>
        <v>0.68504006194274114</v>
      </c>
      <c r="X8" s="8">
        <f t="shared" si="5"/>
        <v>0.68504006194274114</v>
      </c>
    </row>
    <row r="9" spans="1:24" ht="35.1" customHeight="1" thickTop="1" thickBot="1">
      <c r="A9" s="4" t="s">
        <v>19</v>
      </c>
      <c r="B9" s="4" t="s">
        <v>20</v>
      </c>
      <c r="C9" s="4" t="s">
        <v>20</v>
      </c>
      <c r="D9" s="4" t="s">
        <v>23</v>
      </c>
      <c r="E9" s="4"/>
      <c r="F9" s="4" t="s">
        <v>21</v>
      </c>
      <c r="G9" s="4" t="s">
        <v>38</v>
      </c>
      <c r="H9" s="4" t="s">
        <v>33</v>
      </c>
      <c r="I9" s="5" t="s">
        <v>24</v>
      </c>
      <c r="J9" s="6">
        <v>3278742000</v>
      </c>
      <c r="K9" s="6">
        <v>0</v>
      </c>
      <c r="L9" s="6">
        <v>0</v>
      </c>
      <c r="M9" s="6">
        <v>3278742000</v>
      </c>
      <c r="N9" s="6">
        <v>0</v>
      </c>
      <c r="O9" s="6">
        <f t="shared" si="6"/>
        <v>3278742000</v>
      </c>
      <c r="P9" s="6">
        <v>3278742000</v>
      </c>
      <c r="Q9" s="6">
        <v>0</v>
      </c>
      <c r="R9" s="6">
        <v>2431380758</v>
      </c>
      <c r="S9" s="6">
        <v>2431380758</v>
      </c>
      <c r="T9" s="6">
        <v>2431380758</v>
      </c>
      <c r="U9" s="6">
        <f t="shared" si="2"/>
        <v>847361242</v>
      </c>
      <c r="V9" s="8">
        <f t="shared" si="3"/>
        <v>0.74155903636211695</v>
      </c>
      <c r="W9" s="8">
        <f t="shared" si="4"/>
        <v>0.74155903636211695</v>
      </c>
      <c r="X9" s="8">
        <f t="shared" si="5"/>
        <v>0.74155903636211695</v>
      </c>
    </row>
    <row r="10" spans="1:24" ht="35.1" customHeight="1" thickTop="1" thickBot="1">
      <c r="A10" s="4" t="s">
        <v>19</v>
      </c>
      <c r="B10" s="4" t="s">
        <v>20</v>
      </c>
      <c r="C10" s="4" t="s">
        <v>20</v>
      </c>
      <c r="D10" s="4" t="s">
        <v>25</v>
      </c>
      <c r="E10" s="4"/>
      <c r="F10" s="4" t="s">
        <v>21</v>
      </c>
      <c r="G10" s="4" t="s">
        <v>38</v>
      </c>
      <c r="H10" s="4" t="s">
        <v>33</v>
      </c>
      <c r="I10" s="5" t="s">
        <v>26</v>
      </c>
      <c r="J10" s="6">
        <v>1200658000</v>
      </c>
      <c r="K10" s="6">
        <v>0</v>
      </c>
      <c r="L10" s="6">
        <v>0</v>
      </c>
      <c r="M10" s="6">
        <v>1200658000</v>
      </c>
      <c r="N10" s="6">
        <v>0</v>
      </c>
      <c r="O10" s="6">
        <f t="shared" si="6"/>
        <v>1200658000</v>
      </c>
      <c r="P10" s="6">
        <v>1200658000</v>
      </c>
      <c r="Q10" s="6">
        <v>0</v>
      </c>
      <c r="R10" s="6">
        <v>789085169</v>
      </c>
      <c r="S10" s="6">
        <v>789085169</v>
      </c>
      <c r="T10" s="6">
        <v>789085169</v>
      </c>
      <c r="U10" s="6">
        <f t="shared" si="2"/>
        <v>411572831</v>
      </c>
      <c r="V10" s="8">
        <f t="shared" si="3"/>
        <v>0.65721060368564566</v>
      </c>
      <c r="W10" s="8">
        <f t="shared" si="4"/>
        <v>0.65721060368564566</v>
      </c>
      <c r="X10" s="8">
        <f t="shared" si="5"/>
        <v>0.65721060368564566</v>
      </c>
    </row>
    <row r="11" spans="1:24" ht="35.1" customHeight="1" thickTop="1" thickBot="1">
      <c r="A11" s="4" t="s">
        <v>19</v>
      </c>
      <c r="B11" s="4" t="s">
        <v>20</v>
      </c>
      <c r="C11" s="4" t="s">
        <v>20</v>
      </c>
      <c r="D11" s="4" t="s">
        <v>28</v>
      </c>
      <c r="E11" s="4"/>
      <c r="F11" s="4" t="s">
        <v>21</v>
      </c>
      <c r="G11" s="4" t="s">
        <v>38</v>
      </c>
      <c r="H11" s="4" t="s">
        <v>33</v>
      </c>
      <c r="I11" s="5" t="s">
        <v>39</v>
      </c>
      <c r="J11" s="6">
        <v>620277000</v>
      </c>
      <c r="K11" s="6">
        <v>0</v>
      </c>
      <c r="L11" s="6">
        <v>0</v>
      </c>
      <c r="M11" s="6">
        <v>620277000</v>
      </c>
      <c r="N11" s="6">
        <v>620277000</v>
      </c>
      <c r="O11" s="6">
        <f t="shared" si="6"/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f t="shared" si="2"/>
        <v>0</v>
      </c>
      <c r="V11" s="8">
        <v>0</v>
      </c>
      <c r="W11" s="8">
        <v>0</v>
      </c>
      <c r="X11" s="8">
        <v>0</v>
      </c>
    </row>
    <row r="12" spans="1:24" ht="35.1" customHeight="1" thickTop="1" thickBot="1">
      <c r="A12" s="9" t="s">
        <v>19</v>
      </c>
      <c r="B12" s="9" t="s">
        <v>23</v>
      </c>
      <c r="C12" s="9"/>
      <c r="D12" s="9"/>
      <c r="E12" s="9"/>
      <c r="F12" s="9"/>
      <c r="G12" s="9"/>
      <c r="H12" s="9"/>
      <c r="I12" s="7" t="s">
        <v>43</v>
      </c>
      <c r="J12" s="10">
        <f>+J13</f>
        <v>1916845000</v>
      </c>
      <c r="K12" s="10">
        <f t="shared" ref="K12:T12" si="7">+K13</f>
        <v>0</v>
      </c>
      <c r="L12" s="10">
        <f t="shared" si="7"/>
        <v>0</v>
      </c>
      <c r="M12" s="10">
        <f t="shared" si="7"/>
        <v>1916845000</v>
      </c>
      <c r="N12" s="10">
        <f t="shared" si="7"/>
        <v>0</v>
      </c>
      <c r="O12" s="10">
        <f t="shared" si="7"/>
        <v>1916845000</v>
      </c>
      <c r="P12" s="10">
        <f t="shared" si="7"/>
        <v>1832168749.22</v>
      </c>
      <c r="Q12" s="10">
        <f t="shared" si="7"/>
        <v>84676250.780000001</v>
      </c>
      <c r="R12" s="10">
        <f t="shared" si="7"/>
        <v>1657378653.55</v>
      </c>
      <c r="S12" s="10">
        <f t="shared" si="7"/>
        <v>1206660481.3599999</v>
      </c>
      <c r="T12" s="10">
        <f t="shared" si="7"/>
        <v>1206660481.3599999</v>
      </c>
      <c r="U12" s="10">
        <f t="shared" si="2"/>
        <v>259466346.45000005</v>
      </c>
      <c r="V12" s="11">
        <f t="shared" si="3"/>
        <v>0.86463884849844408</v>
      </c>
      <c r="W12" s="11">
        <f t="shared" si="4"/>
        <v>0.62950341908709362</v>
      </c>
      <c r="X12" s="11">
        <f t="shared" si="5"/>
        <v>0.62950341908709362</v>
      </c>
    </row>
    <row r="13" spans="1:24" ht="35.1" customHeight="1" thickTop="1" thickBot="1">
      <c r="A13" s="4" t="s">
        <v>19</v>
      </c>
      <c r="B13" s="4" t="s">
        <v>23</v>
      </c>
      <c r="C13" s="4"/>
      <c r="D13" s="4"/>
      <c r="E13" s="4"/>
      <c r="F13" s="4" t="s">
        <v>21</v>
      </c>
      <c r="G13" s="4" t="s">
        <v>38</v>
      </c>
      <c r="H13" s="4" t="s">
        <v>33</v>
      </c>
      <c r="I13" s="5" t="s">
        <v>27</v>
      </c>
      <c r="J13" s="6">
        <v>1916845000</v>
      </c>
      <c r="K13" s="6">
        <v>0</v>
      </c>
      <c r="L13" s="6">
        <v>0</v>
      </c>
      <c r="M13" s="6">
        <v>1916845000</v>
      </c>
      <c r="N13" s="6">
        <v>0</v>
      </c>
      <c r="O13" s="6">
        <f t="shared" si="6"/>
        <v>1916845000</v>
      </c>
      <c r="P13" s="6">
        <v>1832168749.22</v>
      </c>
      <c r="Q13" s="6">
        <v>84676250.780000001</v>
      </c>
      <c r="R13" s="6">
        <v>1657378653.55</v>
      </c>
      <c r="S13" s="6">
        <v>1206660481.3599999</v>
      </c>
      <c r="T13" s="6">
        <v>1206660481.3599999</v>
      </c>
      <c r="U13" s="6">
        <f t="shared" si="2"/>
        <v>259466346.45000005</v>
      </c>
      <c r="V13" s="8">
        <f t="shared" si="3"/>
        <v>0.86463884849844408</v>
      </c>
      <c r="W13" s="8">
        <f t="shared" si="4"/>
        <v>0.62950341908709362</v>
      </c>
      <c r="X13" s="8">
        <f t="shared" si="5"/>
        <v>0.62950341908709362</v>
      </c>
    </row>
    <row r="14" spans="1:24" ht="35.1" customHeight="1" thickTop="1" thickBot="1">
      <c r="A14" s="9" t="s">
        <v>19</v>
      </c>
      <c r="B14" s="9" t="s">
        <v>25</v>
      </c>
      <c r="C14" s="9"/>
      <c r="D14" s="9"/>
      <c r="E14" s="9"/>
      <c r="F14" s="9"/>
      <c r="G14" s="9"/>
      <c r="H14" s="9"/>
      <c r="I14" s="7" t="s">
        <v>44</v>
      </c>
      <c r="J14" s="10">
        <f>+J15</f>
        <v>60000000</v>
      </c>
      <c r="K14" s="10">
        <f t="shared" ref="K14:T14" si="8">+K15</f>
        <v>0</v>
      </c>
      <c r="L14" s="10">
        <f t="shared" si="8"/>
        <v>0</v>
      </c>
      <c r="M14" s="10">
        <f t="shared" si="8"/>
        <v>60000000</v>
      </c>
      <c r="N14" s="10">
        <f t="shared" si="8"/>
        <v>0</v>
      </c>
      <c r="O14" s="10">
        <f t="shared" si="8"/>
        <v>60000000</v>
      </c>
      <c r="P14" s="10">
        <f t="shared" si="8"/>
        <v>60000000</v>
      </c>
      <c r="Q14" s="10">
        <f t="shared" si="8"/>
        <v>0</v>
      </c>
      <c r="R14" s="10">
        <f t="shared" si="8"/>
        <v>28354797</v>
      </c>
      <c r="S14" s="10">
        <f t="shared" si="8"/>
        <v>28354797</v>
      </c>
      <c r="T14" s="10">
        <f t="shared" si="8"/>
        <v>28354797</v>
      </c>
      <c r="U14" s="10">
        <f t="shared" si="2"/>
        <v>31645203</v>
      </c>
      <c r="V14" s="11">
        <f t="shared" si="3"/>
        <v>0.47257995000000003</v>
      </c>
      <c r="W14" s="11">
        <f t="shared" si="4"/>
        <v>0.47257995000000003</v>
      </c>
      <c r="X14" s="11">
        <f t="shared" si="5"/>
        <v>0.47257995000000003</v>
      </c>
    </row>
    <row r="15" spans="1:24" ht="42.75" customHeight="1" thickTop="1" thickBot="1">
      <c r="A15" s="4" t="s">
        <v>19</v>
      </c>
      <c r="B15" s="4" t="s">
        <v>25</v>
      </c>
      <c r="C15" s="4" t="s">
        <v>28</v>
      </c>
      <c r="D15" s="4" t="s">
        <v>23</v>
      </c>
      <c r="E15" s="4" t="s">
        <v>29</v>
      </c>
      <c r="F15" s="4" t="s">
        <v>21</v>
      </c>
      <c r="G15" s="4" t="s">
        <v>38</v>
      </c>
      <c r="H15" s="4" t="s">
        <v>33</v>
      </c>
      <c r="I15" s="5" t="s">
        <v>30</v>
      </c>
      <c r="J15" s="6">
        <v>60000000</v>
      </c>
      <c r="K15" s="6">
        <v>0</v>
      </c>
      <c r="L15" s="6">
        <v>0</v>
      </c>
      <c r="M15" s="6">
        <v>60000000</v>
      </c>
      <c r="N15" s="6">
        <v>0</v>
      </c>
      <c r="O15" s="6">
        <f t="shared" si="6"/>
        <v>60000000</v>
      </c>
      <c r="P15" s="6">
        <v>60000000</v>
      </c>
      <c r="Q15" s="6">
        <v>0</v>
      </c>
      <c r="R15" s="6">
        <v>28354797</v>
      </c>
      <c r="S15" s="6">
        <v>28354797</v>
      </c>
      <c r="T15" s="6">
        <v>28354797</v>
      </c>
      <c r="U15" s="6">
        <f t="shared" si="2"/>
        <v>31645203</v>
      </c>
      <c r="V15" s="8">
        <f t="shared" si="3"/>
        <v>0.47257995000000003</v>
      </c>
      <c r="W15" s="8">
        <f t="shared" si="4"/>
        <v>0.47257995000000003</v>
      </c>
      <c r="X15" s="8">
        <f t="shared" si="5"/>
        <v>0.47257995000000003</v>
      </c>
    </row>
    <row r="16" spans="1:24" ht="35.1" customHeight="1" thickTop="1" thickBot="1">
      <c r="A16" s="9" t="s">
        <v>19</v>
      </c>
      <c r="B16" s="9" t="s">
        <v>31</v>
      </c>
      <c r="C16" s="9"/>
      <c r="D16" s="9"/>
      <c r="E16" s="9"/>
      <c r="F16" s="9"/>
      <c r="G16" s="9"/>
      <c r="H16" s="9"/>
      <c r="I16" s="7" t="s">
        <v>45</v>
      </c>
      <c r="J16" s="10">
        <f>+J17</f>
        <v>4046000</v>
      </c>
      <c r="K16" s="10">
        <f t="shared" ref="K16:T16" si="9">+K17</f>
        <v>0</v>
      </c>
      <c r="L16" s="10">
        <f t="shared" si="9"/>
        <v>0</v>
      </c>
      <c r="M16" s="10">
        <f t="shared" si="9"/>
        <v>4046000</v>
      </c>
      <c r="N16" s="10">
        <f t="shared" si="9"/>
        <v>0</v>
      </c>
      <c r="O16" s="10">
        <f t="shared" si="9"/>
        <v>4046000</v>
      </c>
      <c r="P16" s="10">
        <f t="shared" si="9"/>
        <v>0</v>
      </c>
      <c r="Q16" s="10">
        <f t="shared" si="9"/>
        <v>4046000</v>
      </c>
      <c r="R16" s="10">
        <f t="shared" si="9"/>
        <v>0</v>
      </c>
      <c r="S16" s="10">
        <f t="shared" si="9"/>
        <v>0</v>
      </c>
      <c r="T16" s="10">
        <f t="shared" si="9"/>
        <v>0</v>
      </c>
      <c r="U16" s="10">
        <f t="shared" si="2"/>
        <v>4046000</v>
      </c>
      <c r="V16" s="11">
        <f t="shared" si="3"/>
        <v>0</v>
      </c>
      <c r="W16" s="11">
        <f t="shared" si="4"/>
        <v>0</v>
      </c>
      <c r="X16" s="11">
        <f t="shared" si="5"/>
        <v>0</v>
      </c>
    </row>
    <row r="17" spans="1:24" ht="35.1" customHeight="1" thickTop="1" thickBot="1">
      <c r="A17" s="4" t="s">
        <v>19</v>
      </c>
      <c r="B17" s="4" t="s">
        <v>31</v>
      </c>
      <c r="C17" s="4" t="s">
        <v>20</v>
      </c>
      <c r="D17" s="4"/>
      <c r="E17" s="4"/>
      <c r="F17" s="4" t="s">
        <v>21</v>
      </c>
      <c r="G17" s="4" t="s">
        <v>38</v>
      </c>
      <c r="H17" s="4" t="s">
        <v>33</v>
      </c>
      <c r="I17" s="5" t="s">
        <v>32</v>
      </c>
      <c r="J17" s="6">
        <v>4046000</v>
      </c>
      <c r="K17" s="6">
        <v>0</v>
      </c>
      <c r="L17" s="6">
        <v>0</v>
      </c>
      <c r="M17" s="6">
        <v>4046000</v>
      </c>
      <c r="N17" s="6">
        <v>0</v>
      </c>
      <c r="O17" s="6">
        <f t="shared" si="6"/>
        <v>4046000</v>
      </c>
      <c r="P17" s="6">
        <v>0</v>
      </c>
      <c r="Q17" s="6">
        <v>4046000</v>
      </c>
      <c r="R17" s="6">
        <v>0</v>
      </c>
      <c r="S17" s="6">
        <v>0</v>
      </c>
      <c r="T17" s="6">
        <v>0</v>
      </c>
      <c r="U17" s="6">
        <f t="shared" si="2"/>
        <v>4046000</v>
      </c>
      <c r="V17" s="8">
        <f t="shared" si="3"/>
        <v>0</v>
      </c>
      <c r="W17" s="8">
        <f t="shared" si="4"/>
        <v>0</v>
      </c>
      <c r="X17" s="8">
        <f t="shared" si="5"/>
        <v>0</v>
      </c>
    </row>
    <row r="18" spans="1:24" ht="35.1" customHeight="1" thickTop="1" thickBot="1">
      <c r="A18" s="9" t="s">
        <v>34</v>
      </c>
      <c r="B18" s="9"/>
      <c r="C18" s="9"/>
      <c r="D18" s="9"/>
      <c r="E18" s="9"/>
      <c r="F18" s="9"/>
      <c r="G18" s="9"/>
      <c r="H18" s="9"/>
      <c r="I18" s="7" t="s">
        <v>46</v>
      </c>
      <c r="J18" s="10">
        <f>+J19</f>
        <v>9778779830</v>
      </c>
      <c r="K18" s="10">
        <f t="shared" ref="K18:T18" si="10">+K19</f>
        <v>0</v>
      </c>
      <c r="L18" s="10">
        <f t="shared" si="10"/>
        <v>0</v>
      </c>
      <c r="M18" s="10">
        <f t="shared" si="10"/>
        <v>9778779830</v>
      </c>
      <c r="N18" s="10">
        <f t="shared" si="10"/>
        <v>0</v>
      </c>
      <c r="O18" s="10">
        <f t="shared" si="10"/>
        <v>9778779830</v>
      </c>
      <c r="P18" s="10">
        <f t="shared" si="10"/>
        <v>9385350929.5799999</v>
      </c>
      <c r="Q18" s="10">
        <f t="shared" si="10"/>
        <v>393428900.42000002</v>
      </c>
      <c r="R18" s="10">
        <f t="shared" si="10"/>
        <v>8210755640.29</v>
      </c>
      <c r="S18" s="10">
        <f t="shared" si="10"/>
        <v>4261850629.8600001</v>
      </c>
      <c r="T18" s="10">
        <f t="shared" si="10"/>
        <v>4241013679.8600001</v>
      </c>
      <c r="U18" s="10">
        <f t="shared" si="2"/>
        <v>1568024189.71</v>
      </c>
      <c r="V18" s="11">
        <f t="shared" si="3"/>
        <v>0.83965032274277107</v>
      </c>
      <c r="W18" s="11">
        <f t="shared" si="4"/>
        <v>0.43582642251390175</v>
      </c>
      <c r="X18" s="11">
        <f t="shared" si="5"/>
        <v>0.43369558918272527</v>
      </c>
    </row>
    <row r="19" spans="1:24" ht="76.5" customHeight="1" thickTop="1" thickBot="1">
      <c r="A19" s="4" t="s">
        <v>34</v>
      </c>
      <c r="B19" s="4" t="s">
        <v>35</v>
      </c>
      <c r="C19" s="4" t="s">
        <v>36</v>
      </c>
      <c r="D19" s="4" t="s">
        <v>37</v>
      </c>
      <c r="E19" s="4"/>
      <c r="F19" s="4" t="s">
        <v>21</v>
      </c>
      <c r="G19" s="4" t="s">
        <v>38</v>
      </c>
      <c r="H19" s="4" t="s">
        <v>33</v>
      </c>
      <c r="I19" s="5" t="s">
        <v>40</v>
      </c>
      <c r="J19" s="6">
        <v>9778779830</v>
      </c>
      <c r="K19" s="6">
        <v>0</v>
      </c>
      <c r="L19" s="6">
        <v>0</v>
      </c>
      <c r="M19" s="6">
        <v>9778779830</v>
      </c>
      <c r="N19" s="6">
        <v>0</v>
      </c>
      <c r="O19" s="6">
        <f t="shared" si="6"/>
        <v>9778779830</v>
      </c>
      <c r="P19" s="6">
        <v>9385350929.5799999</v>
      </c>
      <c r="Q19" s="6">
        <v>393428900.42000002</v>
      </c>
      <c r="R19" s="6">
        <v>8210755640.29</v>
      </c>
      <c r="S19" s="6">
        <v>4261850629.8600001</v>
      </c>
      <c r="T19" s="6">
        <v>4241013679.8600001</v>
      </c>
      <c r="U19" s="6">
        <f t="shared" si="2"/>
        <v>1568024189.71</v>
      </c>
      <c r="V19" s="8">
        <f t="shared" si="3"/>
        <v>0.83965032274277107</v>
      </c>
      <c r="W19" s="8">
        <f t="shared" si="4"/>
        <v>0.43582642251390175</v>
      </c>
      <c r="X19" s="8">
        <f t="shared" si="5"/>
        <v>0.43369558918272527</v>
      </c>
    </row>
    <row r="20" spans="1:24" ht="35.1" customHeight="1" thickTop="1" thickBot="1">
      <c r="A20" s="4"/>
      <c r="B20" s="4"/>
      <c r="C20" s="4"/>
      <c r="D20" s="4"/>
      <c r="E20" s="4"/>
      <c r="F20" s="4"/>
      <c r="G20" s="4"/>
      <c r="H20" s="4"/>
      <c r="I20" s="5" t="s">
        <v>47</v>
      </c>
      <c r="J20" s="6">
        <f>+J6+J18</f>
        <v>25871541830</v>
      </c>
      <c r="K20" s="6">
        <f t="shared" ref="K20:T20" si="11">+K6+K18</f>
        <v>0</v>
      </c>
      <c r="L20" s="6">
        <f t="shared" si="11"/>
        <v>0</v>
      </c>
      <c r="M20" s="6">
        <f t="shared" si="11"/>
        <v>25871541830</v>
      </c>
      <c r="N20" s="6">
        <f t="shared" si="11"/>
        <v>620277000</v>
      </c>
      <c r="O20" s="6">
        <f t="shared" si="11"/>
        <v>25251264830</v>
      </c>
      <c r="P20" s="6">
        <f t="shared" si="11"/>
        <v>24769113678.799999</v>
      </c>
      <c r="Q20" s="6">
        <f t="shared" si="11"/>
        <v>482151151.20000005</v>
      </c>
      <c r="R20" s="6">
        <f t="shared" si="11"/>
        <v>19290668953.84</v>
      </c>
      <c r="S20" s="6">
        <f t="shared" si="11"/>
        <v>14891045771.220001</v>
      </c>
      <c r="T20" s="6">
        <f t="shared" si="11"/>
        <v>14870208821.220001</v>
      </c>
      <c r="U20" s="6">
        <f t="shared" si="2"/>
        <v>5960595876.1599998</v>
      </c>
      <c r="V20" s="8">
        <f t="shared" si="3"/>
        <v>0.76394862133486241</v>
      </c>
      <c r="W20" s="8">
        <f t="shared" si="4"/>
        <v>0.58971484681941777</v>
      </c>
      <c r="X20" s="8">
        <f t="shared" si="5"/>
        <v>0.58888966241220964</v>
      </c>
    </row>
    <row r="21" spans="1:24" ht="15.75" thickTop="1">
      <c r="A21" s="13" t="s">
        <v>54</v>
      </c>
      <c r="B21" s="14"/>
      <c r="C21" s="14"/>
      <c r="D21" s="14"/>
      <c r="E21" s="15"/>
      <c r="F21" s="17"/>
      <c r="G21" s="17"/>
      <c r="H21" s="18"/>
      <c r="I21" s="13"/>
      <c r="J21" s="13"/>
      <c r="K21" s="13"/>
      <c r="L21" s="16"/>
      <c r="M21" s="13"/>
      <c r="N21" s="19"/>
      <c r="O21" s="20"/>
      <c r="P21" s="12"/>
      <c r="Q21" s="12"/>
      <c r="R21" s="12"/>
      <c r="S21" s="21"/>
      <c r="T21" s="21"/>
      <c r="U21" s="21"/>
      <c r="V21" s="21"/>
      <c r="W21" s="21"/>
    </row>
    <row r="22" spans="1:24">
      <c r="A22" s="13" t="s">
        <v>55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6"/>
      <c r="M22" s="13"/>
      <c r="N22" s="19"/>
      <c r="O22" s="20"/>
      <c r="P22" s="12"/>
      <c r="Q22" s="12"/>
      <c r="R22" s="12"/>
      <c r="S22" s="21"/>
      <c r="T22" s="21"/>
      <c r="U22" s="21"/>
      <c r="V22" s="21"/>
      <c r="W22" s="21"/>
    </row>
    <row r="23" spans="1:24">
      <c r="A23" s="13" t="s">
        <v>56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6"/>
      <c r="M23" s="13"/>
      <c r="N23" s="19"/>
      <c r="O23" s="20"/>
      <c r="P23" s="12"/>
      <c r="Q23" s="12"/>
      <c r="R23" s="12"/>
      <c r="S23" s="21"/>
      <c r="T23" s="21"/>
      <c r="U23" s="21"/>
      <c r="V23" s="21"/>
      <c r="W23" s="21"/>
    </row>
    <row r="29" spans="1:24" ht="32.1" customHeight="1"/>
    <row r="31" spans="1:24" ht="28.5" customHeight="1"/>
    <row r="69" ht="35.1" customHeight="1"/>
    <row r="70" ht="35.1" customHeight="1"/>
    <row r="71" ht="35.1" customHeight="1"/>
    <row r="72" ht="35.1" customHeight="1"/>
    <row r="73" ht="35.1" customHeight="1"/>
    <row r="74" ht="35.1" customHeight="1"/>
    <row r="75" ht="35.1" customHeight="1"/>
    <row r="76" ht="35.1" customHeight="1"/>
    <row r="77" ht="35.1" customHeight="1"/>
    <row r="78" ht="35.1" customHeight="1"/>
    <row r="79" ht="35.1" customHeight="1"/>
    <row r="80" ht="35.1" customHeight="1"/>
    <row r="81" ht="35.1" customHeight="1"/>
    <row r="82" ht="35.1" customHeight="1"/>
    <row r="83" ht="35.1" customHeight="1"/>
  </sheetData>
  <mergeCells count="4">
    <mergeCell ref="A1:X1"/>
    <mergeCell ref="A2:X2"/>
    <mergeCell ref="T4:X4"/>
    <mergeCell ref="A3:X3"/>
  </mergeCells>
  <printOptions horizontalCentered="1"/>
  <pageMargins left="0.19685039370078741" right="0" top="0.78740157480314965" bottom="0.78740157480314965" header="0.78740157480314965" footer="0.78740157480314965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DIRECCION DE COMERCIO EXT</vt:lpstr>
      <vt:lpstr>'DIRECCION DE COMERCIO EXT'!Títulos_a_imprimir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2022-10-10T12:55:36Z</cp:lastPrinted>
  <dcterms:created xsi:type="dcterms:W3CDTF">2022-10-02T18:33:50Z</dcterms:created>
  <dcterms:modified xsi:type="dcterms:W3CDTF">2022-10-10T12:58:19Z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