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OCTUBRE 31 DE 2022 PRESPTO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0" i="1" l="1"/>
  <c r="X20" i="1" s="1"/>
  <c r="O18" i="1"/>
  <c r="X18" i="1" s="1"/>
  <c r="O16" i="1"/>
  <c r="X16" i="1" s="1"/>
  <c r="O14" i="1"/>
  <c r="X14" i="1" s="1"/>
  <c r="O12" i="1"/>
  <c r="X12" i="1" s="1"/>
  <c r="O11" i="1"/>
  <c r="X11" i="1" s="1"/>
  <c r="O10" i="1"/>
  <c r="X10" i="1" s="1"/>
  <c r="O9" i="1"/>
  <c r="X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O17" i="1" s="1"/>
  <c r="U17" i="1" s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O13" i="1" s="1"/>
  <c r="U13" i="1" s="1"/>
  <c r="L13" i="1"/>
  <c r="K13" i="1"/>
  <c r="J13" i="1"/>
  <c r="T8" i="1"/>
  <c r="S8" i="1"/>
  <c r="R8" i="1"/>
  <c r="Q8" i="1"/>
  <c r="P8" i="1"/>
  <c r="N8" i="1"/>
  <c r="M8" i="1"/>
  <c r="L8" i="1"/>
  <c r="K8" i="1"/>
  <c r="J8" i="1"/>
  <c r="Q7" i="1" l="1"/>
  <c r="Q21" i="1" s="1"/>
  <c r="V16" i="1"/>
  <c r="U9" i="1"/>
  <c r="X13" i="1"/>
  <c r="O15" i="1"/>
  <c r="X15" i="1" s="1"/>
  <c r="X17" i="1"/>
  <c r="O19" i="1"/>
  <c r="U19" i="1" s="1"/>
  <c r="U12" i="1"/>
  <c r="V15" i="1"/>
  <c r="U15" i="1"/>
  <c r="V19" i="1"/>
  <c r="W15" i="1"/>
  <c r="V12" i="1"/>
  <c r="V9" i="1"/>
  <c r="U20" i="1"/>
  <c r="U11" i="1"/>
  <c r="U16" i="1"/>
  <c r="V20" i="1"/>
  <c r="V13" i="1"/>
  <c r="V17" i="1"/>
  <c r="W13" i="1"/>
  <c r="W17" i="1"/>
  <c r="U18" i="1"/>
  <c r="V10" i="1"/>
  <c r="M7" i="1"/>
  <c r="O8" i="1"/>
  <c r="W9" i="1"/>
  <c r="W10" i="1"/>
  <c r="W11" i="1"/>
  <c r="W12" i="1"/>
  <c r="W14" i="1"/>
  <c r="W16" i="1"/>
  <c r="W18" i="1"/>
  <c r="W20" i="1"/>
  <c r="U10" i="1"/>
  <c r="U14" i="1"/>
  <c r="V11" i="1"/>
  <c r="V14" i="1"/>
  <c r="V18" i="1"/>
  <c r="J7" i="1"/>
  <c r="J21" i="1" s="1"/>
  <c r="N7" i="1"/>
  <c r="N21" i="1" s="1"/>
  <c r="R7" i="1"/>
  <c r="S7" i="1"/>
  <c r="K7" i="1"/>
  <c r="K21" i="1" s="1"/>
  <c r="L7" i="1"/>
  <c r="L21" i="1" s="1"/>
  <c r="P7" i="1"/>
  <c r="P21" i="1" s="1"/>
  <c r="T7" i="1"/>
  <c r="X19" i="1" l="1"/>
  <c r="W19" i="1"/>
  <c r="T21" i="1"/>
  <c r="S21" i="1"/>
  <c r="R21" i="1"/>
  <c r="U8" i="1"/>
  <c r="V8" i="1"/>
  <c r="W8" i="1"/>
  <c r="M21" i="1"/>
  <c r="O21" i="1" s="1"/>
  <c r="U21" i="1" s="1"/>
  <c r="O7" i="1"/>
  <c r="U7" i="1" s="1"/>
  <c r="X8" i="1"/>
  <c r="W7" i="1" l="1"/>
  <c r="V7" i="1"/>
  <c r="X7" i="1"/>
  <c r="W21" i="1"/>
  <c r="V21" i="1"/>
  <c r="X21" i="1"/>
</calcChain>
</file>

<file path=xl/sharedStrings.xml><?xml version="1.0" encoding="utf-8"?>
<sst xmlns="http://schemas.openxmlformats.org/spreadsheetml/2006/main" count="118" uniqueCount="61">
  <si>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</si>
  <si>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</si>
  <si>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</si>
  <si>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</si>
  <si>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</si>
  <si>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</si>
  <si>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</si>
  <si>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</si>
  <si>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</si>
  <si>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</si>
  <si>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</si>
  <si>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</si>
  <si>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</si>
  <si>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</si>
  <si>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</si>
  <si>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</si>
  <si>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</si>
  <si>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</si>
  <si>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</si>
  <si>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</si>
  <si>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</si>
  <si>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</si>
  <si>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</si>
  <si>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</si>
  <si>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</si>
  <si>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</si>
  <si>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</si>
  <si>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</si>
  <si>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</si>
  <si>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</si>
  <si>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</si>
  <si>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</si>
  <si>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</si>
  <si>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</si>
  <si>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</si>
  <si>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</si>
  <si>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</si>
  <si>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</si>
  <si>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</si>
  <si>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</si>
  <si>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</si>
  <si>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</si>
  <si>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</si>
  <si>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TRANSFERENCIAS CORRIENTES</t>
  </si>
  <si>
    <t>GASTOS POR TRIBUTOS, MULTAS, SANCIONES E INTERESES DE MORA</t>
  </si>
  <si>
    <t xml:space="preserve">GASTOS DE INVERSION </t>
  </si>
  <si>
    <t>GASTOS DE PERSONAL</t>
  </si>
  <si>
    <t>ADQUISICION DE BIENES Y SERVICIOS</t>
  </si>
  <si>
    <t>TOTAL PRESUPUESTO A+C</t>
  </si>
  <si>
    <t>APR. VIGENTE DESPUES DE BLOQUEOS</t>
  </si>
  <si>
    <t>OBLIG/APR</t>
  </si>
  <si>
    <t>PAGO/APR</t>
  </si>
  <si>
    <t>MINISTERIO DE COMERCIO INDUSTRIA Y TURISMO</t>
  </si>
  <si>
    <t>EJECUCIÓN PRESUPUESTAL ACUMULADA CON CORTE AL 31 DE OCTUBRE DE 2022</t>
  </si>
  <si>
    <t>COMP/ APR</t>
  </si>
  <si>
    <t>APROPIACION SIN COMPROMETER</t>
  </si>
  <si>
    <t>UNIDAD EJECUTORA 3501-02 DIRECCIÓN DE COMERCIO EXTERIOR</t>
  </si>
  <si>
    <t>FECHA DE GENERACIÓN: NOVIEMBRE 01 DE 2022</t>
  </si>
  <si>
    <r>
      <rPr>
        <b/>
        <sz val="7"/>
        <rFont val="Arial"/>
        <family val="2"/>
      </rPr>
      <t>Nota 1</t>
    </r>
    <r>
      <rPr>
        <sz val="7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</si>
  <si>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7"/>
        <rFont val="Arial"/>
        <family val="2"/>
      </rPr>
      <t>Nota 2</t>
    </r>
    <r>
      <rPr>
        <sz val="7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</si>
  <si>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7"/>
        <rFont val="Arial"/>
        <family val="2"/>
      </rPr>
      <t>Fuente</t>
    </r>
    <r>
      <rPr>
        <sz val="7"/>
        <rFont val="Arial"/>
        <family val="2"/>
      </rPr>
      <t xml:space="preserve"> :Sistema Integrado de Información Financiera SIIF Nación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</si>
</sst>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8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b/>
      <sz val="8"/>
      <color theme="1" tint="4.9989318521683403E-2"/>
      <name val="Arial"/>
      <family val="2"/>
    </font>
    <font>
      <sz val="9"/>
      <color theme="0"/>
      <name val="Arial"/>
      <family val="2"/>
    </font>
    <font>
      <b/>
      <sz val="8"/>
      <name val="Arial Narrow"/>
      <family val="2"/>
    </font>
    <font>
      <b/>
      <sz val="11"/>
      <name val="Calibri"/>
      <family val="2"/>
    </font>
    <font>
      <sz val="7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38">
    <xf numFmtId="0" fontId="1" fillId="0" borderId="0" xfId="0" applyFont="1" applyFill="1" applyBorder="1"/>
    <xf numFmtId="0" fontId="2" fillId="0" borderId="0" xfId="0" applyFont="1" applyFill="1" applyBorder="1"/>
    <xf numFmtId="10" fontId="2" fillId="0" borderId="0" xfId="0" applyNumberFormat="1" applyFont="1" applyFill="1" applyBorder="1"/>
    <xf numFmtId="10" fontId="4" fillId="0" borderId="0" xfId="0" applyNumberFormat="1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NumberFormat="1" applyFont="1" applyFill="1" applyBorder="1" applyAlignment="1">
      <alignment horizontal="left" vertical="center" wrapText="1" readingOrder="1"/>
    </xf>
    <xf numFmtId="164" fontId="9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/>
    </xf>
    <xf numFmtId="10" fontId="10" fillId="3" borderId="1" xfId="0" applyNumberFormat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/>
    <xf numFmtId="0" fontId="11" fillId="0" borderId="0" xfId="0" applyFont="1" applyFill="1" applyBorder="1"/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1" xfId="0" applyNumberFormat="1" applyFont="1" applyFill="1" applyBorder="1" applyAlignment="1">
      <alignment horizontal="left" vertical="center" wrapText="1" readingOrder="1"/>
    </xf>
    <xf numFmtId="164" fontId="12" fillId="3" borderId="1" xfId="0" applyNumberFormat="1" applyFont="1" applyFill="1" applyBorder="1" applyAlignment="1">
      <alignment horizontal="right" vertical="center" wrapText="1" readingOrder="1"/>
    </xf>
    <xf numFmtId="7" fontId="12" fillId="3" borderId="1" xfId="0" applyNumberFormat="1" applyFont="1" applyFill="1" applyBorder="1" applyAlignment="1">
      <alignment horizontal="right" vertical="center" wrapText="1"/>
    </xf>
    <xf numFmtId="10" fontId="12" fillId="3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 readingOrder="1"/>
    </xf>
    <xf numFmtId="0" fontId="14" fillId="0" borderId="2" xfId="0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66675</xdr:colOff>
      <xdr:row>2</xdr:row>
      <xdr:rowOff>88900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09825" cy="46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GridLines="0" tabSelected="1" topLeftCell="A13" workbookViewId="0">
      <selection activeCell="T28" sqref="T27:T28"/>
    </sheetView>
  </sheetViews>
  <sheetFormatPr baseColWidth="10" defaultRowHeight="15" x14ac:dyDescent="0.25"/>
  <cols>
    <col min="1" max="4" width="5.42578125" customWidth="1"/>
    <col min="5" max="5" width="4.85546875" customWidth="1"/>
    <col min="6" max="6" width="7.28515625" customWidth="1"/>
    <col min="7" max="7" width="4.85546875" customWidth="1"/>
    <col min="8" max="8" width="5.5703125" customWidth="1"/>
    <col min="9" max="9" width="25" customWidth="1"/>
    <col min="10" max="10" width="16.140625" customWidth="1"/>
    <col min="11" max="11" width="13.28515625" customWidth="1"/>
    <col min="12" max="12" width="13" customWidth="1"/>
    <col min="13" max="15" width="15.140625" customWidth="1"/>
    <col min="16" max="16" width="15.5703125" customWidth="1"/>
    <col min="17" max="17" width="13.42578125" customWidth="1"/>
    <col min="18" max="18" width="15.28515625" customWidth="1"/>
    <col min="19" max="19" width="15.140625" customWidth="1"/>
    <col min="20" max="20" width="15.42578125" customWidth="1"/>
    <col min="21" max="21" width="14.42578125" customWidth="1"/>
    <col min="22" max="22" width="7.5703125" customWidth="1"/>
    <col min="23" max="23" width="6.85546875" customWidth="1"/>
    <col min="24" max="24" width="7.5703125" customWidth="1"/>
  </cols>
  <sheetData>
    <row r="2" spans="1:29" ht="15.75" x14ac:dyDescent="0.25">
      <c r="A2" s="33" t="s">
        <v>52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9" ht="15.75" x14ac:dyDescent="0.25">
      <c r="A3" s="33" t="s">
        <v>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9" ht="15.75" x14ac:dyDescent="0.25">
      <c r="A4" s="33" t="s">
        <v>56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</row>
    <row r="5" spans="1:29" ht="16.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36" t="s">
        <v>57</v>
      </c>
      <c r="U5" s="37"/>
      <c r="V5" s="37"/>
      <c r="W5" s="37"/>
      <c r="X5" s="37"/>
    </row>
    <row r="6" spans="1:29" ht="42.75" customHeight="1" thickTop="1" thickBot="1" x14ac:dyDescent="0.3">
      <c r="A6" s="8" t="s">
        <v>1</v>
      </c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49</v>
      </c>
      <c r="P6" s="8" t="s">
        <v>15</v>
      </c>
      <c r="Q6" s="8" t="s">
        <v>16</v>
      </c>
      <c r="R6" s="8" t="s">
        <v>17</v>
      </c>
      <c r="S6" s="8" t="s">
        <v>18</v>
      </c>
      <c r="T6" s="8" t="s">
        <v>19</v>
      </c>
      <c r="U6" s="31" t="s">
        <v>55</v>
      </c>
      <c r="V6" s="31" t="s">
        <v>54</v>
      </c>
      <c r="W6" s="31" t="s">
        <v>50</v>
      </c>
      <c r="X6" s="31" t="s">
        <v>51</v>
      </c>
      <c r="Y6" s="1"/>
      <c r="AA6" s="4"/>
      <c r="AB6" s="4"/>
    </row>
    <row r="7" spans="1:29" ht="35.1" customHeight="1" thickTop="1" thickBot="1" x14ac:dyDescent="0.3">
      <c r="A7" s="19" t="s">
        <v>20</v>
      </c>
      <c r="B7" s="19"/>
      <c r="C7" s="19"/>
      <c r="D7" s="19"/>
      <c r="E7" s="19"/>
      <c r="F7" s="19"/>
      <c r="G7" s="19"/>
      <c r="H7" s="19"/>
      <c r="I7" s="20" t="s">
        <v>42</v>
      </c>
      <c r="J7" s="21">
        <f>+J8+J13+J15+J17</f>
        <v>16092762000</v>
      </c>
      <c r="K7" s="21">
        <f t="shared" ref="K7:T7" si="0">+K8+K13+K15+K17</f>
        <v>0</v>
      </c>
      <c r="L7" s="21">
        <f t="shared" si="0"/>
        <v>0</v>
      </c>
      <c r="M7" s="21">
        <f t="shared" si="0"/>
        <v>16092762000</v>
      </c>
      <c r="N7" s="21">
        <f t="shared" si="0"/>
        <v>241377000</v>
      </c>
      <c r="O7" s="21">
        <f>+M7-N7</f>
        <v>15851385000</v>
      </c>
      <c r="P7" s="21">
        <f t="shared" si="0"/>
        <v>15419202558.209999</v>
      </c>
      <c r="Q7" s="21">
        <f t="shared" si="0"/>
        <v>432182441.79000002</v>
      </c>
      <c r="R7" s="21">
        <f t="shared" si="0"/>
        <v>12181625358.58</v>
      </c>
      <c r="S7" s="21">
        <f t="shared" si="0"/>
        <v>11789806994.790001</v>
      </c>
      <c r="T7" s="21">
        <f t="shared" si="0"/>
        <v>11762928141.790001</v>
      </c>
      <c r="U7" s="22">
        <f>+O7-R7</f>
        <v>3669759641.4200001</v>
      </c>
      <c r="V7" s="23">
        <f>+R7/O7</f>
        <v>0.76848965302274852</v>
      </c>
      <c r="W7" s="23">
        <f>+S7/O7</f>
        <v>0.74377141144385817</v>
      </c>
      <c r="X7" s="23">
        <f>+T7/O7</f>
        <v>0.74207573292743823</v>
      </c>
      <c r="Y7" s="24"/>
      <c r="Z7" s="25"/>
      <c r="AA7" s="4"/>
      <c r="AB7" s="4"/>
      <c r="AC7" s="4"/>
    </row>
    <row r="8" spans="1:29" ht="35.1" customHeight="1" thickTop="1" thickBot="1" x14ac:dyDescent="0.3">
      <c r="A8" s="14" t="s">
        <v>20</v>
      </c>
      <c r="B8" s="14" t="s">
        <v>21</v>
      </c>
      <c r="C8" s="14"/>
      <c r="D8" s="14"/>
      <c r="E8" s="14"/>
      <c r="F8" s="14"/>
      <c r="G8" s="14"/>
      <c r="H8" s="14"/>
      <c r="I8" s="15" t="s">
        <v>46</v>
      </c>
      <c r="J8" s="16">
        <f>SUM(J9:J12)</f>
        <v>14111871000</v>
      </c>
      <c r="K8" s="16">
        <f t="shared" ref="K8:T8" si="1">SUM(K9:K12)</f>
        <v>0</v>
      </c>
      <c r="L8" s="16">
        <f t="shared" si="1"/>
        <v>0</v>
      </c>
      <c r="M8" s="16">
        <f t="shared" si="1"/>
        <v>14111871000</v>
      </c>
      <c r="N8" s="16">
        <f t="shared" si="1"/>
        <v>241377000</v>
      </c>
      <c r="O8" s="16">
        <f t="shared" ref="O8:O21" si="2">+M8-N8</f>
        <v>13870494000</v>
      </c>
      <c r="P8" s="16">
        <f t="shared" si="1"/>
        <v>13491594000</v>
      </c>
      <c r="Q8" s="16">
        <f t="shared" si="1"/>
        <v>378900000</v>
      </c>
      <c r="R8" s="16">
        <f t="shared" si="1"/>
        <v>10425178976</v>
      </c>
      <c r="S8" s="16">
        <f t="shared" si="1"/>
        <v>10422528281</v>
      </c>
      <c r="T8" s="16">
        <f t="shared" si="1"/>
        <v>10395649428</v>
      </c>
      <c r="U8" s="17">
        <f t="shared" ref="U8:U21" si="3">+O8-R8</f>
        <v>3445315024</v>
      </c>
      <c r="V8" s="18">
        <f t="shared" ref="V8:V21" si="4">+R8/O8</f>
        <v>0.75160834040950519</v>
      </c>
      <c r="W8" s="18">
        <f t="shared" ref="W8:W21" si="5">+S8/O8</f>
        <v>0.75141723726638721</v>
      </c>
      <c r="X8" s="18">
        <f t="shared" ref="X8:X21" si="6">+T8/O8</f>
        <v>0.74947939330783753</v>
      </c>
      <c r="Y8" s="24"/>
      <c r="Z8" s="25"/>
      <c r="AA8" s="4"/>
      <c r="AB8" s="4"/>
      <c r="AC8" s="4"/>
    </row>
    <row r="9" spans="1:29" ht="35.1" customHeight="1" thickTop="1" thickBot="1" x14ac:dyDescent="0.3">
      <c r="A9" s="9" t="s">
        <v>20</v>
      </c>
      <c r="B9" s="9" t="s">
        <v>21</v>
      </c>
      <c r="C9" s="9" t="s">
        <v>21</v>
      </c>
      <c r="D9" s="9" t="s">
        <v>21</v>
      </c>
      <c r="E9" s="9"/>
      <c r="F9" s="9" t="s">
        <v>22</v>
      </c>
      <c r="G9" s="9" t="s">
        <v>39</v>
      </c>
      <c r="H9" s="9" t="s">
        <v>34</v>
      </c>
      <c r="I9" s="10" t="s">
        <v>23</v>
      </c>
      <c r="J9" s="11">
        <v>9012194000</v>
      </c>
      <c r="K9" s="11">
        <v>0</v>
      </c>
      <c r="L9" s="11">
        <v>0</v>
      </c>
      <c r="M9" s="11">
        <v>9012194000</v>
      </c>
      <c r="N9" s="11">
        <v>0</v>
      </c>
      <c r="O9" s="11">
        <f t="shared" si="2"/>
        <v>9012194000</v>
      </c>
      <c r="P9" s="11">
        <v>9012194000</v>
      </c>
      <c r="Q9" s="11">
        <v>0</v>
      </c>
      <c r="R9" s="11">
        <v>6839889775</v>
      </c>
      <c r="S9" s="11">
        <v>6838039828</v>
      </c>
      <c r="T9" s="11">
        <v>6823613521</v>
      </c>
      <c r="U9" s="12">
        <f t="shared" si="3"/>
        <v>2172304225</v>
      </c>
      <c r="V9" s="13">
        <f t="shared" si="4"/>
        <v>0.7589594470558445</v>
      </c>
      <c r="W9" s="13">
        <f t="shared" si="5"/>
        <v>0.75875417550931545</v>
      </c>
      <c r="X9" s="13">
        <f t="shared" si="6"/>
        <v>0.7571534213533353</v>
      </c>
      <c r="Y9" s="3"/>
      <c r="Z9" s="4"/>
      <c r="AA9" s="4"/>
      <c r="AB9" s="4"/>
      <c r="AC9" s="4"/>
    </row>
    <row r="10" spans="1:29" ht="35.1" customHeight="1" thickTop="1" thickBot="1" x14ac:dyDescent="0.3">
      <c r="A10" s="9" t="s">
        <v>20</v>
      </c>
      <c r="B10" s="9" t="s">
        <v>21</v>
      </c>
      <c r="C10" s="9" t="s">
        <v>21</v>
      </c>
      <c r="D10" s="9" t="s">
        <v>24</v>
      </c>
      <c r="E10" s="9"/>
      <c r="F10" s="9" t="s">
        <v>22</v>
      </c>
      <c r="G10" s="9" t="s">
        <v>39</v>
      </c>
      <c r="H10" s="9" t="s">
        <v>34</v>
      </c>
      <c r="I10" s="10" t="s">
        <v>25</v>
      </c>
      <c r="J10" s="11">
        <v>3278742000</v>
      </c>
      <c r="K10" s="11">
        <v>0</v>
      </c>
      <c r="L10" s="11">
        <v>0</v>
      </c>
      <c r="M10" s="11">
        <v>3278742000</v>
      </c>
      <c r="N10" s="11">
        <v>0</v>
      </c>
      <c r="O10" s="11">
        <f t="shared" si="2"/>
        <v>3278742000</v>
      </c>
      <c r="P10" s="11">
        <v>3278742000</v>
      </c>
      <c r="Q10" s="11">
        <v>0</v>
      </c>
      <c r="R10" s="11">
        <v>2690554589</v>
      </c>
      <c r="S10" s="11">
        <v>2690554589</v>
      </c>
      <c r="T10" s="11">
        <v>2690554589</v>
      </c>
      <c r="U10" s="12">
        <f t="shared" si="3"/>
        <v>588187411</v>
      </c>
      <c r="V10" s="13">
        <f t="shared" si="4"/>
        <v>0.82060576556496367</v>
      </c>
      <c r="W10" s="13">
        <f t="shared" si="5"/>
        <v>0.82060576556496367</v>
      </c>
      <c r="X10" s="13">
        <f t="shared" si="6"/>
        <v>0.82060576556496367</v>
      </c>
      <c r="Y10" s="3"/>
      <c r="Z10" s="4"/>
      <c r="AA10" s="4"/>
      <c r="AB10" s="4"/>
      <c r="AC10" s="4"/>
    </row>
    <row r="11" spans="1:29" ht="35.1" customHeight="1" thickTop="1" thickBot="1" x14ac:dyDescent="0.3">
      <c r="A11" s="9" t="s">
        <v>20</v>
      </c>
      <c r="B11" s="9" t="s">
        <v>21</v>
      </c>
      <c r="C11" s="9" t="s">
        <v>21</v>
      </c>
      <c r="D11" s="9" t="s">
        <v>26</v>
      </c>
      <c r="E11" s="9"/>
      <c r="F11" s="9" t="s">
        <v>22</v>
      </c>
      <c r="G11" s="9" t="s">
        <v>39</v>
      </c>
      <c r="H11" s="9" t="s">
        <v>34</v>
      </c>
      <c r="I11" s="10" t="s">
        <v>27</v>
      </c>
      <c r="J11" s="11">
        <v>1200658000</v>
      </c>
      <c r="K11" s="11">
        <v>0</v>
      </c>
      <c r="L11" s="11">
        <v>0</v>
      </c>
      <c r="M11" s="11">
        <v>1200658000</v>
      </c>
      <c r="N11" s="11">
        <v>0</v>
      </c>
      <c r="O11" s="11">
        <f t="shared" si="2"/>
        <v>1200658000</v>
      </c>
      <c r="P11" s="11">
        <v>1200658000</v>
      </c>
      <c r="Q11" s="11">
        <v>0</v>
      </c>
      <c r="R11" s="11">
        <v>894734612</v>
      </c>
      <c r="S11" s="11">
        <v>893933864</v>
      </c>
      <c r="T11" s="11">
        <v>881481318</v>
      </c>
      <c r="U11" s="12">
        <f t="shared" si="3"/>
        <v>305923388</v>
      </c>
      <c r="V11" s="13">
        <f t="shared" si="4"/>
        <v>0.74520355671640048</v>
      </c>
      <c r="W11" s="13">
        <f t="shared" si="5"/>
        <v>0.74453663241322676</v>
      </c>
      <c r="X11" s="13">
        <f t="shared" si="6"/>
        <v>0.73416519774990052</v>
      </c>
      <c r="Y11" s="3"/>
      <c r="Z11" s="4"/>
      <c r="AA11" s="4"/>
      <c r="AB11" s="4"/>
      <c r="AC11" s="4"/>
    </row>
    <row r="12" spans="1:29" ht="35.1" customHeight="1" thickTop="1" thickBot="1" x14ac:dyDescent="0.3">
      <c r="A12" s="9" t="s">
        <v>20</v>
      </c>
      <c r="B12" s="9" t="s">
        <v>21</v>
      </c>
      <c r="C12" s="9" t="s">
        <v>21</v>
      </c>
      <c r="D12" s="9" t="s">
        <v>29</v>
      </c>
      <c r="E12" s="9"/>
      <c r="F12" s="9" t="s">
        <v>22</v>
      </c>
      <c r="G12" s="9" t="s">
        <v>39</v>
      </c>
      <c r="H12" s="9" t="s">
        <v>34</v>
      </c>
      <c r="I12" s="10" t="s">
        <v>40</v>
      </c>
      <c r="J12" s="11">
        <v>620277000</v>
      </c>
      <c r="K12" s="11">
        <v>0</v>
      </c>
      <c r="L12" s="11">
        <v>0</v>
      </c>
      <c r="M12" s="11">
        <v>620277000</v>
      </c>
      <c r="N12" s="11">
        <v>241377000</v>
      </c>
      <c r="O12" s="11">
        <f t="shared" si="2"/>
        <v>378900000</v>
      </c>
      <c r="P12" s="11">
        <v>0</v>
      </c>
      <c r="Q12" s="11">
        <v>378900000</v>
      </c>
      <c r="R12" s="11">
        <v>0</v>
      </c>
      <c r="S12" s="11">
        <v>0</v>
      </c>
      <c r="T12" s="11">
        <v>0</v>
      </c>
      <c r="U12" s="12">
        <f t="shared" si="3"/>
        <v>378900000</v>
      </c>
      <c r="V12" s="13">
        <f t="shared" si="4"/>
        <v>0</v>
      </c>
      <c r="W12" s="13">
        <f t="shared" si="5"/>
        <v>0</v>
      </c>
      <c r="X12" s="13">
        <f t="shared" si="6"/>
        <v>0</v>
      </c>
      <c r="Y12" s="3"/>
      <c r="Z12" s="4"/>
      <c r="AA12" s="4"/>
      <c r="AB12" s="4"/>
      <c r="AC12" s="4"/>
    </row>
    <row r="13" spans="1:29" ht="35.1" customHeight="1" thickTop="1" thickBot="1" x14ac:dyDescent="0.3">
      <c r="A13" s="14" t="s">
        <v>20</v>
      </c>
      <c r="B13" s="14" t="s">
        <v>24</v>
      </c>
      <c r="C13" s="26"/>
      <c r="D13" s="26"/>
      <c r="E13" s="26"/>
      <c r="F13" s="26"/>
      <c r="G13" s="26"/>
      <c r="H13" s="26"/>
      <c r="I13" s="27" t="s">
        <v>47</v>
      </c>
      <c r="J13" s="28">
        <f>+J14</f>
        <v>1916845000</v>
      </c>
      <c r="K13" s="28">
        <f t="shared" ref="K13:T13" si="7">+K14</f>
        <v>0</v>
      </c>
      <c r="L13" s="28">
        <f t="shared" si="7"/>
        <v>0</v>
      </c>
      <c r="M13" s="28">
        <f t="shared" si="7"/>
        <v>1916845000</v>
      </c>
      <c r="N13" s="28">
        <f t="shared" si="7"/>
        <v>0</v>
      </c>
      <c r="O13" s="28">
        <f t="shared" si="2"/>
        <v>1916845000</v>
      </c>
      <c r="P13" s="28">
        <f t="shared" si="7"/>
        <v>1867608558.21</v>
      </c>
      <c r="Q13" s="28">
        <f t="shared" si="7"/>
        <v>49236441.789999999</v>
      </c>
      <c r="R13" s="28">
        <f t="shared" si="7"/>
        <v>1713878044.5799999</v>
      </c>
      <c r="S13" s="28">
        <f t="shared" si="7"/>
        <v>1324710375.79</v>
      </c>
      <c r="T13" s="28">
        <f t="shared" si="7"/>
        <v>1324710375.79</v>
      </c>
      <c r="U13" s="29">
        <f t="shared" si="3"/>
        <v>202966955.42000008</v>
      </c>
      <c r="V13" s="30">
        <f t="shared" si="4"/>
        <v>0.89411404916933812</v>
      </c>
      <c r="W13" s="30">
        <f t="shared" si="5"/>
        <v>0.69108893822400874</v>
      </c>
      <c r="X13" s="30">
        <f t="shared" si="6"/>
        <v>0.69108893822400874</v>
      </c>
      <c r="Y13" s="3"/>
      <c r="Z13" s="4"/>
      <c r="AA13" s="4"/>
      <c r="AB13" s="4"/>
      <c r="AC13" s="4"/>
    </row>
    <row r="14" spans="1:29" ht="35.1" customHeight="1" thickTop="1" thickBot="1" x14ac:dyDescent="0.3">
      <c r="A14" s="9" t="s">
        <v>20</v>
      </c>
      <c r="B14" s="9" t="s">
        <v>24</v>
      </c>
      <c r="C14" s="9"/>
      <c r="D14" s="9"/>
      <c r="E14" s="9"/>
      <c r="F14" s="9" t="s">
        <v>22</v>
      </c>
      <c r="G14" s="9" t="s">
        <v>39</v>
      </c>
      <c r="H14" s="9" t="s">
        <v>34</v>
      </c>
      <c r="I14" s="10" t="s">
        <v>28</v>
      </c>
      <c r="J14" s="11">
        <v>1916845000</v>
      </c>
      <c r="K14" s="11">
        <v>0</v>
      </c>
      <c r="L14" s="11">
        <v>0</v>
      </c>
      <c r="M14" s="11">
        <v>1916845000</v>
      </c>
      <c r="N14" s="11">
        <v>0</v>
      </c>
      <c r="O14" s="11">
        <f t="shared" si="2"/>
        <v>1916845000</v>
      </c>
      <c r="P14" s="11">
        <v>1867608558.21</v>
      </c>
      <c r="Q14" s="11">
        <v>49236441.789999999</v>
      </c>
      <c r="R14" s="11">
        <v>1713878044.5799999</v>
      </c>
      <c r="S14" s="11">
        <v>1324710375.79</v>
      </c>
      <c r="T14" s="11">
        <v>1324710375.79</v>
      </c>
      <c r="U14" s="12">
        <f t="shared" si="3"/>
        <v>202966955.42000008</v>
      </c>
      <c r="V14" s="13">
        <f t="shared" si="4"/>
        <v>0.89411404916933812</v>
      </c>
      <c r="W14" s="13">
        <f t="shared" si="5"/>
        <v>0.69108893822400874</v>
      </c>
      <c r="X14" s="13">
        <f t="shared" si="6"/>
        <v>0.69108893822400874</v>
      </c>
      <c r="Y14" s="3"/>
      <c r="Z14" s="4"/>
      <c r="AA14" s="4"/>
      <c r="AB14" s="4"/>
      <c r="AC14" s="4"/>
    </row>
    <row r="15" spans="1:29" ht="35.1" customHeight="1" thickTop="1" thickBot="1" x14ac:dyDescent="0.3">
      <c r="A15" s="14" t="s">
        <v>20</v>
      </c>
      <c r="B15" s="14" t="s">
        <v>26</v>
      </c>
      <c r="C15" s="14"/>
      <c r="D15" s="14"/>
      <c r="E15" s="14"/>
      <c r="F15" s="14"/>
      <c r="G15" s="14"/>
      <c r="H15" s="14"/>
      <c r="I15" s="15" t="s">
        <v>43</v>
      </c>
      <c r="J15" s="16">
        <f>+J16</f>
        <v>60000000</v>
      </c>
      <c r="K15" s="16">
        <f t="shared" ref="K15:T15" si="8">+K16</f>
        <v>0</v>
      </c>
      <c r="L15" s="16">
        <f t="shared" si="8"/>
        <v>0</v>
      </c>
      <c r="M15" s="16">
        <f t="shared" si="8"/>
        <v>60000000</v>
      </c>
      <c r="N15" s="16">
        <f t="shared" si="8"/>
        <v>0</v>
      </c>
      <c r="O15" s="16">
        <f t="shared" si="2"/>
        <v>60000000</v>
      </c>
      <c r="P15" s="16">
        <f t="shared" si="8"/>
        <v>60000000</v>
      </c>
      <c r="Q15" s="16">
        <f t="shared" si="8"/>
        <v>0</v>
      </c>
      <c r="R15" s="16">
        <f t="shared" si="8"/>
        <v>42568338</v>
      </c>
      <c r="S15" s="16">
        <f t="shared" si="8"/>
        <v>42568338</v>
      </c>
      <c r="T15" s="16">
        <f t="shared" si="8"/>
        <v>42568338</v>
      </c>
      <c r="U15" s="17">
        <f t="shared" si="3"/>
        <v>17431662</v>
      </c>
      <c r="V15" s="18">
        <f t="shared" si="4"/>
        <v>0.70947229999999994</v>
      </c>
      <c r="W15" s="18">
        <f t="shared" si="5"/>
        <v>0.70947229999999994</v>
      </c>
      <c r="X15" s="18">
        <f t="shared" si="6"/>
        <v>0.70947229999999994</v>
      </c>
      <c r="Y15" s="3"/>
      <c r="Z15" s="4"/>
      <c r="AA15" s="4"/>
      <c r="AB15" s="4"/>
      <c r="AC15" s="4"/>
    </row>
    <row r="16" spans="1:29" ht="35.1" customHeight="1" thickTop="1" thickBot="1" x14ac:dyDescent="0.3">
      <c r="A16" s="9" t="s">
        <v>20</v>
      </c>
      <c r="B16" s="9" t="s">
        <v>26</v>
      </c>
      <c r="C16" s="9" t="s">
        <v>29</v>
      </c>
      <c r="D16" s="9" t="s">
        <v>24</v>
      </c>
      <c r="E16" s="9" t="s">
        <v>30</v>
      </c>
      <c r="F16" s="9" t="s">
        <v>22</v>
      </c>
      <c r="G16" s="9" t="s">
        <v>39</v>
      </c>
      <c r="H16" s="9" t="s">
        <v>34</v>
      </c>
      <c r="I16" s="10" t="s">
        <v>31</v>
      </c>
      <c r="J16" s="11">
        <v>60000000</v>
      </c>
      <c r="K16" s="11">
        <v>0</v>
      </c>
      <c r="L16" s="11">
        <v>0</v>
      </c>
      <c r="M16" s="11">
        <v>60000000</v>
      </c>
      <c r="N16" s="11">
        <v>0</v>
      </c>
      <c r="O16" s="11">
        <f t="shared" si="2"/>
        <v>60000000</v>
      </c>
      <c r="P16" s="11">
        <v>60000000</v>
      </c>
      <c r="Q16" s="11">
        <v>0</v>
      </c>
      <c r="R16" s="11">
        <v>42568338</v>
      </c>
      <c r="S16" s="11">
        <v>42568338</v>
      </c>
      <c r="T16" s="11">
        <v>42568338</v>
      </c>
      <c r="U16" s="12">
        <f t="shared" si="3"/>
        <v>17431662</v>
      </c>
      <c r="V16" s="13">
        <f t="shared" si="4"/>
        <v>0.70947229999999994</v>
      </c>
      <c r="W16" s="13">
        <f t="shared" si="5"/>
        <v>0.70947229999999994</v>
      </c>
      <c r="X16" s="13">
        <f t="shared" si="6"/>
        <v>0.70947229999999994</v>
      </c>
      <c r="Y16" s="3"/>
      <c r="Z16" s="4"/>
      <c r="AA16" s="4"/>
      <c r="AB16" s="4"/>
      <c r="AC16" s="4"/>
    </row>
    <row r="17" spans="1:29" ht="35.1" customHeight="1" thickTop="1" thickBot="1" x14ac:dyDescent="0.3">
      <c r="A17" s="14" t="s">
        <v>20</v>
      </c>
      <c r="B17" s="14" t="s">
        <v>32</v>
      </c>
      <c r="C17" s="14"/>
      <c r="D17" s="14"/>
      <c r="E17" s="14"/>
      <c r="F17" s="14"/>
      <c r="G17" s="14"/>
      <c r="H17" s="14"/>
      <c r="I17" s="15" t="s">
        <v>44</v>
      </c>
      <c r="J17" s="16">
        <f>+J18</f>
        <v>4046000</v>
      </c>
      <c r="K17" s="16">
        <f t="shared" ref="K17:T17" si="9">+K18</f>
        <v>0</v>
      </c>
      <c r="L17" s="16">
        <f t="shared" si="9"/>
        <v>0</v>
      </c>
      <c r="M17" s="16">
        <f t="shared" si="9"/>
        <v>4046000</v>
      </c>
      <c r="N17" s="16">
        <f t="shared" si="9"/>
        <v>0</v>
      </c>
      <c r="O17" s="16">
        <f t="shared" si="2"/>
        <v>4046000</v>
      </c>
      <c r="P17" s="16">
        <f t="shared" si="9"/>
        <v>0</v>
      </c>
      <c r="Q17" s="16">
        <f t="shared" si="9"/>
        <v>4046000</v>
      </c>
      <c r="R17" s="16">
        <f t="shared" si="9"/>
        <v>0</v>
      </c>
      <c r="S17" s="16">
        <f t="shared" si="9"/>
        <v>0</v>
      </c>
      <c r="T17" s="16">
        <f t="shared" si="9"/>
        <v>0</v>
      </c>
      <c r="U17" s="17">
        <f t="shared" si="3"/>
        <v>4046000</v>
      </c>
      <c r="V17" s="18">
        <f t="shared" si="4"/>
        <v>0</v>
      </c>
      <c r="W17" s="18">
        <f t="shared" si="5"/>
        <v>0</v>
      </c>
      <c r="X17" s="18">
        <f t="shared" si="6"/>
        <v>0</v>
      </c>
      <c r="Y17" s="3"/>
      <c r="Z17" s="4"/>
      <c r="AA17" s="4"/>
      <c r="AB17" s="4"/>
      <c r="AC17" s="4"/>
    </row>
    <row r="18" spans="1:29" ht="35.1" customHeight="1" thickTop="1" thickBot="1" x14ac:dyDescent="0.3">
      <c r="A18" s="9" t="s">
        <v>20</v>
      </c>
      <c r="B18" s="9" t="s">
        <v>32</v>
      </c>
      <c r="C18" s="9" t="s">
        <v>21</v>
      </c>
      <c r="D18" s="9"/>
      <c r="E18" s="9"/>
      <c r="F18" s="9" t="s">
        <v>22</v>
      </c>
      <c r="G18" s="9" t="s">
        <v>39</v>
      </c>
      <c r="H18" s="9" t="s">
        <v>34</v>
      </c>
      <c r="I18" s="10" t="s">
        <v>33</v>
      </c>
      <c r="J18" s="11">
        <v>4046000</v>
      </c>
      <c r="K18" s="11">
        <v>0</v>
      </c>
      <c r="L18" s="11">
        <v>0</v>
      </c>
      <c r="M18" s="11">
        <v>4046000</v>
      </c>
      <c r="N18" s="11">
        <v>0</v>
      </c>
      <c r="O18" s="11">
        <f t="shared" si="2"/>
        <v>4046000</v>
      </c>
      <c r="P18" s="11">
        <v>0</v>
      </c>
      <c r="Q18" s="11">
        <v>4046000</v>
      </c>
      <c r="R18" s="11">
        <v>0</v>
      </c>
      <c r="S18" s="11">
        <v>0</v>
      </c>
      <c r="T18" s="11">
        <v>0</v>
      </c>
      <c r="U18" s="12">
        <f t="shared" si="3"/>
        <v>4046000</v>
      </c>
      <c r="V18" s="13">
        <f t="shared" si="4"/>
        <v>0</v>
      </c>
      <c r="W18" s="13">
        <f t="shared" si="5"/>
        <v>0</v>
      </c>
      <c r="X18" s="13">
        <f t="shared" si="6"/>
        <v>0</v>
      </c>
      <c r="Y18" s="3"/>
      <c r="Z18" s="4"/>
      <c r="AA18" s="4"/>
      <c r="AB18" s="4"/>
      <c r="AC18" s="4"/>
    </row>
    <row r="19" spans="1:29" ht="44.1" customHeight="1" thickTop="1" thickBot="1" x14ac:dyDescent="0.3">
      <c r="A19" s="14" t="s">
        <v>35</v>
      </c>
      <c r="B19" s="14"/>
      <c r="C19" s="14"/>
      <c r="D19" s="14"/>
      <c r="E19" s="14"/>
      <c r="F19" s="14"/>
      <c r="G19" s="14"/>
      <c r="H19" s="14"/>
      <c r="I19" s="15" t="s">
        <v>45</v>
      </c>
      <c r="J19" s="16">
        <f>+J20</f>
        <v>9778779830</v>
      </c>
      <c r="K19" s="16">
        <f t="shared" ref="K19:T19" si="10">+K20</f>
        <v>0</v>
      </c>
      <c r="L19" s="16">
        <f t="shared" si="10"/>
        <v>0</v>
      </c>
      <c r="M19" s="16">
        <f t="shared" si="10"/>
        <v>9778779830</v>
      </c>
      <c r="N19" s="16">
        <f t="shared" si="10"/>
        <v>0</v>
      </c>
      <c r="O19" s="16">
        <f t="shared" si="2"/>
        <v>9778779830</v>
      </c>
      <c r="P19" s="16">
        <f t="shared" si="10"/>
        <v>9759350929.5799999</v>
      </c>
      <c r="Q19" s="16">
        <f t="shared" si="10"/>
        <v>19428900.420000002</v>
      </c>
      <c r="R19" s="16">
        <f t="shared" si="10"/>
        <v>8428235776.29</v>
      </c>
      <c r="S19" s="16">
        <f t="shared" si="10"/>
        <v>5348976425.1599998</v>
      </c>
      <c r="T19" s="16">
        <f t="shared" si="10"/>
        <v>5344811063.1599998</v>
      </c>
      <c r="U19" s="17">
        <f t="shared" si="3"/>
        <v>1350544053.71</v>
      </c>
      <c r="V19" s="18">
        <f t="shared" si="4"/>
        <v>0.86189033016504679</v>
      </c>
      <c r="W19" s="18">
        <f t="shared" si="5"/>
        <v>0.5469983492981455</v>
      </c>
      <c r="X19" s="18">
        <f t="shared" si="6"/>
        <v>0.54657239001974744</v>
      </c>
      <c r="Y19" s="3"/>
      <c r="Z19" s="4"/>
      <c r="AA19" s="4"/>
      <c r="AB19" s="4"/>
      <c r="AC19" s="4"/>
    </row>
    <row r="20" spans="1:29" ht="61.5" customHeight="1" thickTop="1" thickBot="1" x14ac:dyDescent="0.3">
      <c r="A20" s="9" t="s">
        <v>35</v>
      </c>
      <c r="B20" s="9" t="s">
        <v>36</v>
      </c>
      <c r="C20" s="9" t="s">
        <v>37</v>
      </c>
      <c r="D20" s="9" t="s">
        <v>38</v>
      </c>
      <c r="E20" s="9"/>
      <c r="F20" s="9" t="s">
        <v>22</v>
      </c>
      <c r="G20" s="9" t="s">
        <v>39</v>
      </c>
      <c r="H20" s="9" t="s">
        <v>34</v>
      </c>
      <c r="I20" s="10" t="s">
        <v>41</v>
      </c>
      <c r="J20" s="11">
        <v>9778779830</v>
      </c>
      <c r="K20" s="11">
        <v>0</v>
      </c>
      <c r="L20" s="11">
        <v>0</v>
      </c>
      <c r="M20" s="11">
        <v>9778779830</v>
      </c>
      <c r="N20" s="11">
        <v>0</v>
      </c>
      <c r="O20" s="11">
        <f t="shared" si="2"/>
        <v>9778779830</v>
      </c>
      <c r="P20" s="11">
        <v>9759350929.5799999</v>
      </c>
      <c r="Q20" s="11">
        <v>19428900.420000002</v>
      </c>
      <c r="R20" s="11">
        <v>8428235776.29</v>
      </c>
      <c r="S20" s="11">
        <v>5348976425.1599998</v>
      </c>
      <c r="T20" s="11">
        <v>5344811063.1599998</v>
      </c>
      <c r="U20" s="12">
        <f t="shared" si="3"/>
        <v>1350544053.71</v>
      </c>
      <c r="V20" s="13">
        <f t="shared" si="4"/>
        <v>0.86189033016504679</v>
      </c>
      <c r="W20" s="13">
        <f t="shared" si="5"/>
        <v>0.5469983492981455</v>
      </c>
      <c r="X20" s="13">
        <f t="shared" si="6"/>
        <v>0.54657239001974744</v>
      </c>
      <c r="Y20" s="3"/>
      <c r="Z20" s="4"/>
      <c r="AA20" s="4"/>
      <c r="AB20" s="4"/>
      <c r="AC20" s="4"/>
    </row>
    <row r="21" spans="1:29" ht="45" customHeight="1" thickTop="1" thickBot="1" x14ac:dyDescent="0.3">
      <c r="A21" s="14" t="s">
        <v>0</v>
      </c>
      <c r="B21" s="14" t="s">
        <v>0</v>
      </c>
      <c r="C21" s="14" t="s">
        <v>0</v>
      </c>
      <c r="D21" s="14" t="s">
        <v>0</v>
      </c>
      <c r="E21" s="14" t="s">
        <v>0</v>
      </c>
      <c r="F21" s="14" t="s">
        <v>0</v>
      </c>
      <c r="G21" s="14" t="s">
        <v>0</v>
      </c>
      <c r="H21" s="14" t="s">
        <v>0</v>
      </c>
      <c r="I21" s="15" t="s">
        <v>48</v>
      </c>
      <c r="J21" s="16">
        <f>+J7+J19</f>
        <v>25871541830</v>
      </c>
      <c r="K21" s="16">
        <f t="shared" ref="K21:T21" si="11">+K7+K19</f>
        <v>0</v>
      </c>
      <c r="L21" s="16">
        <f t="shared" si="11"/>
        <v>0</v>
      </c>
      <c r="M21" s="16">
        <f t="shared" si="11"/>
        <v>25871541830</v>
      </c>
      <c r="N21" s="16">
        <f t="shared" si="11"/>
        <v>241377000</v>
      </c>
      <c r="O21" s="16">
        <f t="shared" si="2"/>
        <v>25630164830</v>
      </c>
      <c r="P21" s="16">
        <f t="shared" si="11"/>
        <v>25178553487.790001</v>
      </c>
      <c r="Q21" s="16">
        <f t="shared" si="11"/>
        <v>451611342.21000004</v>
      </c>
      <c r="R21" s="16">
        <f t="shared" si="11"/>
        <v>20609861134.869999</v>
      </c>
      <c r="S21" s="16">
        <f t="shared" si="11"/>
        <v>17138783419.950001</v>
      </c>
      <c r="T21" s="16">
        <f t="shared" si="11"/>
        <v>17107739204.950001</v>
      </c>
      <c r="U21" s="17">
        <f t="shared" si="3"/>
        <v>5020303695.1300011</v>
      </c>
      <c r="V21" s="18">
        <f t="shared" si="4"/>
        <v>0.80412518887690665</v>
      </c>
      <c r="W21" s="18">
        <f t="shared" si="5"/>
        <v>0.66869579394546563</v>
      </c>
      <c r="X21" s="18">
        <f t="shared" si="6"/>
        <v>0.66748455651465277</v>
      </c>
      <c r="Y21" s="3"/>
      <c r="Z21" s="4"/>
      <c r="AA21" s="4"/>
      <c r="AB21" s="4"/>
      <c r="AC21" s="4"/>
    </row>
    <row r="22" spans="1:29" ht="15.75" thickTop="1" x14ac:dyDescent="0.25">
      <c r="A22" s="32" t="s">
        <v>60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"/>
      <c r="V22" s="3"/>
      <c r="W22" s="3"/>
      <c r="X22" s="3"/>
      <c r="Y22" s="3"/>
      <c r="Z22" s="4"/>
      <c r="AC22" s="4"/>
    </row>
    <row r="23" spans="1:29" x14ac:dyDescent="0.25">
      <c r="A23" s="32" t="s">
        <v>58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1"/>
      <c r="V23" s="2"/>
      <c r="W23" s="2"/>
      <c r="X23" s="2"/>
      <c r="Y23" s="2"/>
    </row>
    <row r="24" spans="1:29" x14ac:dyDescent="0.25">
      <c r="A24" s="32" t="s">
        <v>59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1"/>
      <c r="V24" s="2"/>
      <c r="W24" s="2"/>
      <c r="X24" s="2"/>
      <c r="Y24" s="2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</row>
    <row r="73" ht="33.950000000000003" customHeight="1" x14ac:dyDescent="0.25"/>
  </sheetData>
  <mergeCells count="4">
    <mergeCell ref="A2:X2"/>
    <mergeCell ref="A3:X3"/>
    <mergeCell ref="A4:X4"/>
    <mergeCell ref="T5:X5"/>
  </mergeCells>
  <printOptions horizontalCentered="1"/>
  <pageMargins left="0" right="0" top="0.78740157480314965" bottom="0.78740157480314965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2022-11-10T15:25:22Z</cp:lastPrinted>
  <dcterms:created xsi:type="dcterms:W3CDTF">2022-11-01T12:24:53Z</dcterms:created>
  <dcterms:modified xsi:type="dcterms:W3CDTF">2022-11-10T15:25:30Z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