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NOVIEMBRE 30 DE 2022 PRESPTO\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V65" i="1" l="1"/>
  <c r="U65" i="1"/>
  <c r="T65" i="1"/>
  <c r="S65" i="1"/>
  <c r="V64" i="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S39" i="1"/>
  <c r="V38" i="1"/>
  <c r="U38" i="1"/>
  <c r="T38"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V25" i="1"/>
  <c r="U25" i="1"/>
  <c r="T25"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3" i="1"/>
  <c r="Q33" i="1"/>
  <c r="P33" i="1"/>
  <c r="O33" i="1"/>
  <c r="N33" i="1"/>
  <c r="M33" i="1"/>
  <c r="L33" i="1"/>
  <c r="K33" i="1"/>
  <c r="J33" i="1"/>
  <c r="R31" i="1"/>
  <c r="Q31" i="1"/>
  <c r="P31" i="1"/>
  <c r="O31" i="1"/>
  <c r="N31" i="1"/>
  <c r="M31" i="1"/>
  <c r="L31" i="1"/>
  <c r="K31" i="1"/>
  <c r="J31" i="1"/>
  <c r="R28" i="1"/>
  <c r="Q28" i="1"/>
  <c r="P28" i="1"/>
  <c r="O28" i="1"/>
  <c r="N28" i="1"/>
  <c r="M28" i="1"/>
  <c r="L28" i="1"/>
  <c r="K28" i="1"/>
  <c r="J28" i="1"/>
  <c r="R14" i="1"/>
  <c r="Q14" i="1"/>
  <c r="P14" i="1"/>
  <c r="O14" i="1"/>
  <c r="N14" i="1"/>
  <c r="M14" i="1"/>
  <c r="L14" i="1"/>
  <c r="K14" i="1"/>
  <c r="J14" i="1"/>
  <c r="R12" i="1"/>
  <c r="Q12" i="1"/>
  <c r="P12" i="1"/>
  <c r="O12" i="1"/>
  <c r="N12" i="1"/>
  <c r="M12" i="1"/>
  <c r="L12" i="1"/>
  <c r="K12" i="1"/>
  <c r="J12" i="1"/>
  <c r="R8" i="1"/>
  <c r="Q8" i="1"/>
  <c r="P8" i="1"/>
  <c r="O8" i="1"/>
  <c r="N8" i="1"/>
  <c r="M8" i="1"/>
  <c r="L8" i="1"/>
  <c r="K8" i="1"/>
  <c r="J8" i="1"/>
  <c r="S28" i="1" l="1"/>
  <c r="S12" i="1"/>
  <c r="S33" i="1"/>
  <c r="J7" i="1"/>
  <c r="J66" i="1" s="1"/>
  <c r="Q7" i="1"/>
  <c r="Q66" i="1" s="1"/>
  <c r="T12" i="1"/>
  <c r="V14" i="1"/>
  <c r="T28" i="1"/>
  <c r="V31" i="1"/>
  <c r="T33" i="1"/>
  <c r="U12" i="1"/>
  <c r="U28" i="1"/>
  <c r="U33" i="1"/>
  <c r="T8" i="1"/>
  <c r="V12" i="1"/>
  <c r="T14" i="1"/>
  <c r="V28" i="1"/>
  <c r="T31" i="1"/>
  <c r="V33" i="1"/>
  <c r="U14" i="1"/>
  <c r="U31" i="1"/>
  <c r="K7" i="1"/>
  <c r="K66" i="1" s="1"/>
  <c r="N7" i="1"/>
  <c r="N66" i="1" s="1"/>
  <c r="R7" i="1"/>
  <c r="R66" i="1" s="1"/>
  <c r="V8" i="1"/>
  <c r="L7" i="1"/>
  <c r="L66" i="1" s="1"/>
  <c r="O7" i="1"/>
  <c r="O66" i="1" s="1"/>
  <c r="M7" i="1"/>
  <c r="P7" i="1"/>
  <c r="S8" i="1"/>
  <c r="S14" i="1"/>
  <c r="S31" i="1"/>
  <c r="U8" i="1"/>
  <c r="U7" i="1" l="1"/>
  <c r="M66" i="1"/>
  <c r="V66" i="1"/>
  <c r="P66" i="1"/>
  <c r="T66" i="1" s="1"/>
  <c r="T7" i="1"/>
  <c r="S7" i="1"/>
  <c r="V7" i="1"/>
  <c r="U66" i="1"/>
  <c r="S66" i="1" l="1"/>
</calcChain>
</file>

<file path=xl/sharedStrings.xml><?xml version="1.0" encoding="utf-8"?>
<sst xmlns="http://schemas.openxmlformats.org/spreadsheetml/2006/main" count="501" uniqueCount="132">
  <si>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</si>
  <si>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</si>
  <si>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</si>
  <si>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</si>
  <si>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</si>
  <si>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</si>
  <si>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</si>
  <si>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</si>
  <si>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</si>
  <si>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</si>
  <si>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</si>
  <si>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</si>
  <si>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</si>
  <si>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</si>
  <si>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</si>
  <si>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</si>
  <si>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</si>
  <si>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</si>
  <si>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</si>
  <si>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</si>
  <si>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</si>
  <si>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</si>
  <si>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</si>
  <si>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</si>
  <si>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</si>
  <si>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</si>
  <si>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</si>
  <si>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</si>
  <si>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</si>
  <si>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</si>
  <si>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</si>
  <si>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</si>
  <si>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</si>
  <si>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</si>
  <si>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</si>
  <si>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</si>
  <si>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</si>
  <si>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</si>
  <si>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</si>
  <si>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</si>
  <si>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</si>
  <si>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</si>
  <si>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</si>
  <si>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</si>
  <si>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</si>
  <si>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</si>
  <si>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</si>
  <si>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</si>
  <si>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</si>
  <si>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</si>
  <si>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</si>
  <si>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</si>
  <si>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</si>
  <si>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</si>
  <si>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</si>
  <si>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</si>
  <si>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</si>
  <si>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</si>
  <si>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</si>
  <si>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</si>
  <si>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</si>
  <si>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</si>
  <si>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</si>
  <si>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</si>
  <si>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</si>
  <si>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</si>
  <si>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</si>
  <si>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</si>
  <si>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</si>
  <si>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</si>
  <si>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</si>
  <si>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</si>
  <si>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</si>
  <si>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</si>
  <si>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</si>
  <si>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</si>
  <si>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</si>
  <si>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</si>
  <si>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</si>
  <si>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</si>
  <si>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</si>
  <si>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</si>
  <si>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</si>
  <si>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</si>
  <si>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</si>
  <si>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</si>
  <si>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</si>
  <si>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</si>
  <si>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</si>
  <si>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</si>
  <si>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</si>
  <si>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</si>
  <si>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</si>
  <si>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</si>
  <si>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</si>
  <si>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</si>
  <si>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</si>
  <si>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</si>
  <si>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</si>
  <si>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</si>
  <si>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</si>
  <si>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</si>
  <si>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</si>
  <si>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</si>
  <si>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</si>
  <si>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</si>
  <si>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SERVICIOS DE LA DEUDA PUBLICA</t>
  </si>
  <si>
    <t xml:space="preserve">GASTOS DE INVERSION </t>
  </si>
  <si>
    <t>TOTAL PRESUPUESTO A+B+C</t>
  </si>
  <si>
    <t>APROPIACION SIN COMPROMETER</t>
  </si>
  <si>
    <t>COMP/APR</t>
  </si>
  <si>
    <t>OBLIG/APR</t>
  </si>
  <si>
    <t>PAGO/APR</t>
  </si>
  <si>
    <t>MINISTERIO DE COMERCIO INDUSTRIA Y TURISMO</t>
  </si>
  <si>
    <t>INFORME DE EJECUCION PRESUPUESTAL CON CORTE AL 30 DE NOVIEMBRE DE 2022</t>
  </si>
  <si>
    <t>UNIDAD EJECUTORA 350101-000 GESTION GENERAL</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</si>
  <si>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</si>
  <si>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</si>
  <si>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</si>
  <si>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</si>
  <si>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</si>
  <si>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</si>
  <si>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</si>
  <si>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</si>
  <si>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</si>
  <si>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</si>
  <si>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8"/>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</si>
  <si>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8"/>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</si>
  <si>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r>
      <t xml:space="preserve">Nota 12: </t>
    </r>
    <r>
      <rPr>
        <sz val="8"/>
        <rFont val="Arial"/>
        <family val="2"/>
      </rPr>
      <t>Resolución No. 1348 del 6 de septiembre de 2022. Por la cual se efectúa un traslado en el presupuesto de funcionamiento de la sección 3501  Ministerio de Comercio Industria y Turismo, Unidad Ejecutora 3501-01 Gestión Genertal en la vigencia fiscal de 2022. ($ 2.966,025,00)</t>
    </r>
  </si>
  <si>
    <r>
      <t xml:space="preserve">Nota 13: </t>
    </r>
    <r>
      <rPr>
        <sz val="8"/>
        <rFont val="Arial"/>
        <family val="2"/>
      </rPr>
      <t>Resolución No. 4300 del 31 de octubre de 2022. Por la cual se efectúa una distribución en el presupuesto de Gastos de  funcionamiento del Ministerio de Trabajo, para la vigencia fiscal de 2022. ($762.552.000)</t>
    </r>
  </si>
  <si>
    <r>
      <t xml:space="preserve">Nota 14: </t>
    </r>
    <r>
      <rPr>
        <sz val="8"/>
        <rFont val="Arial"/>
        <family val="2"/>
      </rPr>
      <t>Resolución No. 3013  del  17 del Noviembre de 2022. Por la cual se efectúa una distribución en el presupuesto de Gastos de  funcionamiento del Ministerio de Hacienda y CréditoPúblico para la vigencia fiscal de 2022. ($2.932.000.000)</t>
    </r>
  </si>
  <si>
    <t>FECHA DE GENERACION : DICIEMBRE 01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</si>
</sst>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0"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name val="Arial"/>
      <family val="2"/>
    </font>
    <font>
      <b/>
      <sz val="8"/>
      <color rgb="FF000000"/>
      <name val="Arial"/>
      <family val="2"/>
    </font>
    <font>
      <b/>
      <sz val="8"/>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0">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10" fontId="4" fillId="0" borderId="0" xfId="0" applyNumberFormat="1" applyFont="1" applyFill="1" applyBorder="1"/>
    <xf numFmtId="0" fontId="4" fillId="0" borderId="0" xfId="0" applyFont="1" applyFill="1" applyBorder="1"/>
    <xf numFmtId="10" fontId="4" fillId="0" borderId="0"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left" vertical="center" wrapText="1" readingOrder="1"/>
    </xf>
    <xf numFmtId="0" fontId="1" fillId="0" borderId="0" xfId="0" applyFont="1" applyFill="1" applyBorder="1" applyAlignment="1">
      <alignment horizontal="right"/>
    </xf>
    <xf numFmtId="4" fontId="4"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4" fillId="0" borderId="0" xfId="0" applyNumberFormat="1" applyFont="1"/>
    <xf numFmtId="0" fontId="4" fillId="0" borderId="0" xfId="0" applyFont="1"/>
    <xf numFmtId="0" fontId="7" fillId="0" borderId="0" xfId="0" applyFont="1" applyFill="1" applyBorder="1"/>
    <xf numFmtId="0" fontId="5"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readingOrder="1"/>
    </xf>
    <xf numFmtId="0" fontId="4" fillId="0" borderId="2" xfId="0"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7" fontId="6" fillId="2" borderId="1" xfId="0" applyNumberFormat="1" applyFont="1" applyFill="1" applyBorder="1" applyAlignment="1">
      <alignment horizontal="right" vertical="center" wrapText="1" readingOrder="1"/>
    </xf>
    <xf numFmtId="7" fontId="7" fillId="2" borderId="1" xfId="0" applyNumberFormat="1" applyFont="1" applyFill="1" applyBorder="1" applyAlignment="1">
      <alignment horizontal="right" vertical="center" wrapText="1"/>
    </xf>
    <xf numFmtId="10" fontId="7" fillId="2" borderId="1" xfId="0" applyNumberFormat="1" applyFont="1" applyFill="1" applyBorder="1" applyAlignment="1">
      <alignment horizontal="right" vertical="center" wrapText="1"/>
    </xf>
    <xf numFmtId="164" fontId="6" fillId="2"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66675</xdr:colOff>
      <xdr:row>2</xdr:row>
      <xdr:rowOff>85725</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2"/>
  <sheetViews>
    <sheetView showGridLines="0" tabSelected="1" topLeftCell="A62" workbookViewId="0">
      <selection activeCell="M65" sqref="M65"/>
    </sheetView>
  </sheetViews>
  <sheetFormatPr baseColWidth="10" defaultRowHeight="15" x14ac:dyDescent="0.25"/>
  <cols>
    <col min="1" max="5" width="5.42578125" customWidth="1"/>
    <col min="6" max="6" width="6.28515625" customWidth="1"/>
    <col min="7" max="7" width="4.85546875" customWidth="1"/>
    <col min="8" max="8" width="5.5703125" customWidth="1"/>
    <col min="9" max="9" width="25.140625" customWidth="1"/>
    <col min="10" max="10" width="16.28515625" customWidth="1"/>
    <col min="11" max="11" width="17" customWidth="1"/>
    <col min="12" max="12" width="16.42578125" customWidth="1"/>
    <col min="13" max="13" width="17.140625" customWidth="1"/>
    <col min="14" max="14" width="18.85546875" customWidth="1"/>
    <col min="15" max="15" width="16.42578125" customWidth="1"/>
    <col min="16" max="16" width="17" customWidth="1"/>
    <col min="17" max="17" width="17.28515625" customWidth="1"/>
    <col min="18" max="18" width="16.85546875" customWidth="1"/>
    <col min="19" max="19" width="16.7109375" customWidth="1"/>
    <col min="20" max="20" width="10.42578125" customWidth="1"/>
    <col min="21" max="21" width="8.7109375" customWidth="1"/>
    <col min="22" max="22" width="9.140625" customWidth="1"/>
  </cols>
  <sheetData>
    <row r="2" spans="1:23" ht="15.75" x14ac:dyDescent="0.25">
      <c r="A2" s="20" t="s">
        <v>113</v>
      </c>
      <c r="B2" s="21"/>
      <c r="C2" s="21"/>
      <c r="D2" s="21"/>
      <c r="E2" s="21"/>
      <c r="F2" s="21"/>
      <c r="G2" s="21"/>
      <c r="H2" s="21"/>
      <c r="I2" s="21"/>
      <c r="J2" s="21"/>
      <c r="K2" s="21"/>
      <c r="L2" s="21"/>
      <c r="M2" s="21"/>
      <c r="N2" s="21"/>
      <c r="O2" s="21"/>
      <c r="P2" s="21"/>
      <c r="Q2" s="21"/>
      <c r="R2" s="21"/>
      <c r="S2" s="21"/>
      <c r="T2" s="21"/>
      <c r="U2" s="21"/>
      <c r="V2" s="21"/>
    </row>
    <row r="3" spans="1:23" ht="15.75" x14ac:dyDescent="0.25">
      <c r="A3" s="20" t="s">
        <v>114</v>
      </c>
      <c r="B3" s="21"/>
      <c r="C3" s="21"/>
      <c r="D3" s="21"/>
      <c r="E3" s="21"/>
      <c r="F3" s="21"/>
      <c r="G3" s="21"/>
      <c r="H3" s="21"/>
      <c r="I3" s="21"/>
      <c r="J3" s="21"/>
      <c r="K3" s="21"/>
      <c r="L3" s="21"/>
      <c r="M3" s="21"/>
      <c r="N3" s="21"/>
      <c r="O3" s="21"/>
      <c r="P3" s="21"/>
      <c r="Q3" s="21"/>
      <c r="R3" s="21"/>
      <c r="S3" s="21"/>
      <c r="T3" s="21"/>
      <c r="U3" s="21"/>
      <c r="V3" s="21"/>
    </row>
    <row r="4" spans="1:23" ht="15.75" x14ac:dyDescent="0.25">
      <c r="A4" s="20" t="s">
        <v>115</v>
      </c>
      <c r="B4" s="21"/>
      <c r="C4" s="21"/>
      <c r="D4" s="21"/>
      <c r="E4" s="21"/>
      <c r="F4" s="21"/>
      <c r="G4" s="21"/>
      <c r="H4" s="21"/>
      <c r="I4" s="21"/>
      <c r="J4" s="21"/>
      <c r="K4" s="21"/>
      <c r="L4" s="21"/>
      <c r="M4" s="21"/>
      <c r="N4" s="21"/>
      <c r="O4" s="21"/>
      <c r="P4" s="21"/>
      <c r="Q4" s="21"/>
      <c r="R4" s="21"/>
      <c r="S4" s="21"/>
      <c r="T4" s="21"/>
      <c r="U4" s="21"/>
      <c r="V4" s="21"/>
    </row>
    <row r="5" spans="1:23"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22" t="s">
        <v>131</v>
      </c>
      <c r="S5" s="23"/>
      <c r="T5" s="23"/>
      <c r="U5" s="23"/>
      <c r="V5" s="23"/>
    </row>
    <row r="6" spans="1:23" ht="30" customHeight="1" thickTop="1" thickBot="1" x14ac:dyDescent="0.3">
      <c r="A6" s="18" t="s">
        <v>1</v>
      </c>
      <c r="B6" s="18" t="s">
        <v>2</v>
      </c>
      <c r="C6" s="18" t="s">
        <v>3</v>
      </c>
      <c r="D6" s="18" t="s">
        <v>4</v>
      </c>
      <c r="E6" s="18" t="s">
        <v>5</v>
      </c>
      <c r="F6" s="18" t="s">
        <v>6</v>
      </c>
      <c r="G6" s="18" t="s">
        <v>7</v>
      </c>
      <c r="H6" s="18" t="s">
        <v>8</v>
      </c>
      <c r="I6" s="18" t="s">
        <v>9</v>
      </c>
      <c r="J6" s="18" t="s">
        <v>10</v>
      </c>
      <c r="K6" s="18" t="s">
        <v>11</v>
      </c>
      <c r="L6" s="18" t="s">
        <v>12</v>
      </c>
      <c r="M6" s="18" t="s">
        <v>13</v>
      </c>
      <c r="N6" s="18" t="s">
        <v>14</v>
      </c>
      <c r="O6" s="18" t="s">
        <v>15</v>
      </c>
      <c r="P6" s="18" t="s">
        <v>16</v>
      </c>
      <c r="Q6" s="18" t="s">
        <v>17</v>
      </c>
      <c r="R6" s="18" t="s">
        <v>18</v>
      </c>
      <c r="S6" s="19" t="s">
        <v>109</v>
      </c>
      <c r="T6" s="19" t="s">
        <v>110</v>
      </c>
      <c r="U6" s="19" t="s">
        <v>111</v>
      </c>
      <c r="V6" s="19" t="s">
        <v>112</v>
      </c>
    </row>
    <row r="7" spans="1:23" ht="30" customHeight="1" thickTop="1" thickBot="1" x14ac:dyDescent="0.3">
      <c r="A7" s="24" t="s">
        <v>19</v>
      </c>
      <c r="B7" s="24"/>
      <c r="C7" s="24"/>
      <c r="D7" s="24"/>
      <c r="E7" s="24"/>
      <c r="F7" s="24"/>
      <c r="G7" s="24"/>
      <c r="H7" s="24"/>
      <c r="I7" s="25" t="s">
        <v>101</v>
      </c>
      <c r="J7" s="26">
        <f>+J8+J12+J14+J28</f>
        <v>368029637000</v>
      </c>
      <c r="K7" s="26">
        <f t="shared" ref="K7:R7" si="0">+K8+K12+K14+K28</f>
        <v>6605592207</v>
      </c>
      <c r="L7" s="26">
        <f t="shared" si="0"/>
        <v>892049207</v>
      </c>
      <c r="M7" s="26">
        <f t="shared" si="0"/>
        <v>373743180000</v>
      </c>
      <c r="N7" s="26">
        <f t="shared" si="0"/>
        <v>369736677969.04004</v>
      </c>
      <c r="O7" s="26">
        <f t="shared" si="0"/>
        <v>4006502030.96</v>
      </c>
      <c r="P7" s="26">
        <f t="shared" si="0"/>
        <v>361225867186.16003</v>
      </c>
      <c r="Q7" s="26">
        <f t="shared" si="0"/>
        <v>357981619138.64996</v>
      </c>
      <c r="R7" s="26">
        <f t="shared" si="0"/>
        <v>335822341739.38</v>
      </c>
      <c r="S7" s="27">
        <f t="shared" ref="S7:S38" si="1">+M7-P7</f>
        <v>12517312813.839966</v>
      </c>
      <c r="T7" s="28">
        <f t="shared" ref="T7:T38" si="2">+P7/M7</f>
        <v>0.9665082508961369</v>
      </c>
      <c r="U7" s="28">
        <f t="shared" ref="U7:U38" si="3">+Q7/M7</f>
        <v>0.95782783016575701</v>
      </c>
      <c r="V7" s="28">
        <f t="shared" ref="V7:V38" si="4">+R7/M7</f>
        <v>0.89853771175003117</v>
      </c>
      <c r="W7" s="12"/>
    </row>
    <row r="8" spans="1:23" ht="30" customHeight="1" thickTop="1" thickBot="1" x14ac:dyDescent="0.3">
      <c r="A8" s="24" t="s">
        <v>19</v>
      </c>
      <c r="B8" s="24" t="s">
        <v>20</v>
      </c>
      <c r="C8" s="24"/>
      <c r="D8" s="24"/>
      <c r="E8" s="24"/>
      <c r="F8" s="24"/>
      <c r="G8" s="24"/>
      <c r="H8" s="24"/>
      <c r="I8" s="25" t="s">
        <v>102</v>
      </c>
      <c r="J8" s="29">
        <f>SUM(J9:J11)</f>
        <v>42357308000</v>
      </c>
      <c r="K8" s="29">
        <f t="shared" ref="K8:R8" si="5">SUM(K9:K11)</f>
        <v>2932000000</v>
      </c>
      <c r="L8" s="29">
        <f t="shared" si="5"/>
        <v>290000000</v>
      </c>
      <c r="M8" s="29">
        <f t="shared" si="5"/>
        <v>44999308000</v>
      </c>
      <c r="N8" s="29">
        <f t="shared" si="5"/>
        <v>44999308000</v>
      </c>
      <c r="O8" s="29">
        <f t="shared" si="5"/>
        <v>0</v>
      </c>
      <c r="P8" s="29">
        <f t="shared" si="5"/>
        <v>38817294902</v>
      </c>
      <c r="Q8" s="29">
        <f t="shared" si="5"/>
        <v>38524077266</v>
      </c>
      <c r="R8" s="29">
        <f t="shared" si="5"/>
        <v>36856278990</v>
      </c>
      <c r="S8" s="27">
        <f t="shared" si="1"/>
        <v>6182013098</v>
      </c>
      <c r="T8" s="28">
        <f t="shared" si="2"/>
        <v>0.86261981855365422</v>
      </c>
      <c r="U8" s="28">
        <f t="shared" si="3"/>
        <v>0.8561037708846545</v>
      </c>
      <c r="V8" s="28">
        <f t="shared" si="4"/>
        <v>0.81904101703075083</v>
      </c>
      <c r="W8" s="12"/>
    </row>
    <row r="9" spans="1:23" ht="30" customHeight="1" thickTop="1" thickBot="1" x14ac:dyDescent="0.3">
      <c r="A9" s="7" t="s">
        <v>19</v>
      </c>
      <c r="B9" s="7" t="s">
        <v>20</v>
      </c>
      <c r="C9" s="7" t="s">
        <v>20</v>
      </c>
      <c r="D9" s="7" t="s">
        <v>20</v>
      </c>
      <c r="E9" s="7"/>
      <c r="F9" s="7" t="s">
        <v>21</v>
      </c>
      <c r="G9" s="7" t="s">
        <v>22</v>
      </c>
      <c r="H9" s="7" t="s">
        <v>23</v>
      </c>
      <c r="I9" s="11" t="s">
        <v>24</v>
      </c>
      <c r="J9" s="8">
        <v>24347723000</v>
      </c>
      <c r="K9" s="8">
        <v>229000000</v>
      </c>
      <c r="L9" s="8">
        <v>40000000</v>
      </c>
      <c r="M9" s="8">
        <v>24536723000</v>
      </c>
      <c r="N9" s="8">
        <v>24536723000</v>
      </c>
      <c r="O9" s="8">
        <v>0</v>
      </c>
      <c r="P9" s="8">
        <v>21847533007</v>
      </c>
      <c r="Q9" s="8">
        <v>21740493650</v>
      </c>
      <c r="R9" s="8">
        <v>20095299967</v>
      </c>
      <c r="S9" s="9">
        <f t="shared" si="1"/>
        <v>2689189993</v>
      </c>
      <c r="T9" s="10">
        <f t="shared" si="2"/>
        <v>0.89040142023040325</v>
      </c>
      <c r="U9" s="10">
        <f t="shared" si="3"/>
        <v>0.88603900569770466</v>
      </c>
      <c r="V9" s="10">
        <f t="shared" si="4"/>
        <v>0.81898874462575955</v>
      </c>
    </row>
    <row r="10" spans="1:23" ht="44.25" customHeight="1" thickTop="1" thickBot="1" x14ac:dyDescent="0.3">
      <c r="A10" s="7" t="s">
        <v>19</v>
      </c>
      <c r="B10" s="7" t="s">
        <v>20</v>
      </c>
      <c r="C10" s="7" t="s">
        <v>20</v>
      </c>
      <c r="D10" s="7" t="s">
        <v>25</v>
      </c>
      <c r="E10" s="7"/>
      <c r="F10" s="7" t="s">
        <v>21</v>
      </c>
      <c r="G10" s="7" t="s">
        <v>22</v>
      </c>
      <c r="H10" s="7" t="s">
        <v>23</v>
      </c>
      <c r="I10" s="11" t="s">
        <v>26</v>
      </c>
      <c r="J10" s="8">
        <v>8564537000</v>
      </c>
      <c r="K10" s="8">
        <v>456000000</v>
      </c>
      <c r="L10" s="8">
        <v>250000000</v>
      </c>
      <c r="M10" s="8">
        <v>8770537000</v>
      </c>
      <c r="N10" s="8">
        <v>8770537000</v>
      </c>
      <c r="O10" s="8">
        <v>0</v>
      </c>
      <c r="P10" s="8">
        <v>7661534604</v>
      </c>
      <c r="Q10" s="8">
        <v>7554097740</v>
      </c>
      <c r="R10" s="8">
        <v>7551776242</v>
      </c>
      <c r="S10" s="9">
        <f t="shared" si="1"/>
        <v>1109002396</v>
      </c>
      <c r="T10" s="10">
        <f t="shared" si="2"/>
        <v>0.87355364945156722</v>
      </c>
      <c r="U10" s="10">
        <f t="shared" si="3"/>
        <v>0.86130390191615402</v>
      </c>
      <c r="V10" s="10">
        <f t="shared" si="4"/>
        <v>0.86103920911570186</v>
      </c>
    </row>
    <row r="11" spans="1:23" ht="38.25" customHeight="1" thickTop="1" thickBot="1" x14ac:dyDescent="0.3">
      <c r="A11" s="7" t="s">
        <v>19</v>
      </c>
      <c r="B11" s="7" t="s">
        <v>20</v>
      </c>
      <c r="C11" s="7" t="s">
        <v>20</v>
      </c>
      <c r="D11" s="7" t="s">
        <v>27</v>
      </c>
      <c r="E11" s="7"/>
      <c r="F11" s="7" t="s">
        <v>21</v>
      </c>
      <c r="G11" s="7" t="s">
        <v>22</v>
      </c>
      <c r="H11" s="7" t="s">
        <v>23</v>
      </c>
      <c r="I11" s="11" t="s">
        <v>28</v>
      </c>
      <c r="J11" s="8">
        <v>9445048000</v>
      </c>
      <c r="K11" s="8">
        <v>2247000000</v>
      </c>
      <c r="L11" s="8">
        <v>0</v>
      </c>
      <c r="M11" s="8">
        <v>11692048000</v>
      </c>
      <c r="N11" s="8">
        <v>11692048000</v>
      </c>
      <c r="O11" s="8">
        <v>0</v>
      </c>
      <c r="P11" s="8">
        <v>9308227291</v>
      </c>
      <c r="Q11" s="8">
        <v>9229485876</v>
      </c>
      <c r="R11" s="8">
        <v>9209202781</v>
      </c>
      <c r="S11" s="9">
        <f t="shared" si="1"/>
        <v>2383820709</v>
      </c>
      <c r="T11" s="10">
        <f t="shared" si="2"/>
        <v>0.79611606888716158</v>
      </c>
      <c r="U11" s="10">
        <f t="shared" si="3"/>
        <v>0.78938145618286892</v>
      </c>
      <c r="V11" s="10">
        <f t="shared" si="4"/>
        <v>0.78764667926440257</v>
      </c>
    </row>
    <row r="12" spans="1:23" ht="30" customHeight="1" thickTop="1" thickBot="1" x14ac:dyDescent="0.3">
      <c r="A12" s="24" t="s">
        <v>19</v>
      </c>
      <c r="B12" s="24" t="s">
        <v>25</v>
      </c>
      <c r="C12" s="24"/>
      <c r="D12" s="24"/>
      <c r="E12" s="24"/>
      <c r="F12" s="24"/>
      <c r="G12" s="24"/>
      <c r="H12" s="24"/>
      <c r="I12" s="25" t="s">
        <v>103</v>
      </c>
      <c r="J12" s="29">
        <f>+J13</f>
        <v>19428254000</v>
      </c>
      <c r="K12" s="29">
        <f t="shared" ref="K12:R12" si="6">+K13</f>
        <v>0</v>
      </c>
      <c r="L12" s="29">
        <f t="shared" si="6"/>
        <v>256963182</v>
      </c>
      <c r="M12" s="29">
        <f t="shared" si="6"/>
        <v>19171290818</v>
      </c>
      <c r="N12" s="29">
        <f t="shared" si="6"/>
        <v>18597095178.52</v>
      </c>
      <c r="O12" s="29">
        <f t="shared" si="6"/>
        <v>574195639.48000002</v>
      </c>
      <c r="P12" s="29">
        <f t="shared" si="6"/>
        <v>17912405240.02</v>
      </c>
      <c r="Q12" s="29">
        <f t="shared" si="6"/>
        <v>14969331195.18</v>
      </c>
      <c r="R12" s="29">
        <f t="shared" si="6"/>
        <v>14956305060.91</v>
      </c>
      <c r="S12" s="27">
        <f t="shared" si="1"/>
        <v>1258885577.9799995</v>
      </c>
      <c r="T12" s="28">
        <f t="shared" si="2"/>
        <v>0.93433485570006447</v>
      </c>
      <c r="U12" s="28">
        <f t="shared" si="3"/>
        <v>0.78082020335976732</v>
      </c>
      <c r="V12" s="28">
        <f t="shared" si="4"/>
        <v>0.78014074288975188</v>
      </c>
    </row>
    <row r="13" spans="1:23" ht="30" customHeight="1" thickTop="1" thickBot="1" x14ac:dyDescent="0.3">
      <c r="A13" s="7" t="s">
        <v>19</v>
      </c>
      <c r="B13" s="7" t="s">
        <v>25</v>
      </c>
      <c r="C13" s="7"/>
      <c r="D13" s="7"/>
      <c r="E13" s="7"/>
      <c r="F13" s="7" t="s">
        <v>21</v>
      </c>
      <c r="G13" s="7" t="s">
        <v>22</v>
      </c>
      <c r="H13" s="7" t="s">
        <v>23</v>
      </c>
      <c r="I13" s="11" t="s">
        <v>29</v>
      </c>
      <c r="J13" s="8">
        <v>19428254000</v>
      </c>
      <c r="K13" s="8">
        <v>0</v>
      </c>
      <c r="L13" s="8">
        <v>256963182</v>
      </c>
      <c r="M13" s="8">
        <v>19171290818</v>
      </c>
      <c r="N13" s="8">
        <v>18597095178.52</v>
      </c>
      <c r="O13" s="8">
        <v>574195639.48000002</v>
      </c>
      <c r="P13" s="8">
        <v>17912405240.02</v>
      </c>
      <c r="Q13" s="8">
        <v>14969331195.18</v>
      </c>
      <c r="R13" s="8">
        <v>14956305060.91</v>
      </c>
      <c r="S13" s="9">
        <f t="shared" si="1"/>
        <v>1258885577.9799995</v>
      </c>
      <c r="T13" s="10">
        <f t="shared" si="2"/>
        <v>0.93433485570006447</v>
      </c>
      <c r="U13" s="10">
        <f t="shared" si="3"/>
        <v>0.78082020335976732</v>
      </c>
      <c r="V13" s="10">
        <f t="shared" si="4"/>
        <v>0.78014074288975188</v>
      </c>
    </row>
    <row r="14" spans="1:23" ht="29.25" customHeight="1" thickTop="1" thickBot="1" x14ac:dyDescent="0.3">
      <c r="A14" s="24" t="s">
        <v>19</v>
      </c>
      <c r="B14" s="24" t="s">
        <v>27</v>
      </c>
      <c r="C14" s="24"/>
      <c r="D14" s="24"/>
      <c r="E14" s="24"/>
      <c r="F14" s="24"/>
      <c r="G14" s="24"/>
      <c r="H14" s="24"/>
      <c r="I14" s="25" t="s">
        <v>104</v>
      </c>
      <c r="J14" s="29">
        <f>SUM(J15:J27)</f>
        <v>291419598000</v>
      </c>
      <c r="K14" s="29">
        <f t="shared" ref="K14:R14" si="7">SUM(K15:K27)</f>
        <v>3673592207</v>
      </c>
      <c r="L14" s="29">
        <f t="shared" si="7"/>
        <v>345086025</v>
      </c>
      <c r="M14" s="29">
        <f t="shared" si="7"/>
        <v>294748104182</v>
      </c>
      <c r="N14" s="29">
        <f t="shared" si="7"/>
        <v>291870560818.52002</v>
      </c>
      <c r="O14" s="29">
        <f t="shared" si="7"/>
        <v>2877543363.48</v>
      </c>
      <c r="P14" s="29">
        <f t="shared" si="7"/>
        <v>290367607309.14001</v>
      </c>
      <c r="Q14" s="29">
        <f t="shared" si="7"/>
        <v>290359719942.46997</v>
      </c>
      <c r="R14" s="29">
        <f t="shared" si="7"/>
        <v>269881266953.46997</v>
      </c>
      <c r="S14" s="27">
        <f t="shared" si="1"/>
        <v>4380496872.8599854</v>
      </c>
      <c r="T14" s="28">
        <f t="shared" si="2"/>
        <v>0.98513816777544005</v>
      </c>
      <c r="U14" s="28">
        <f t="shared" si="3"/>
        <v>0.98511140808959941</v>
      </c>
      <c r="V14" s="28">
        <f t="shared" si="4"/>
        <v>0.91563359738125627</v>
      </c>
    </row>
    <row r="15" spans="1:23" ht="57.75" thickTop="1" thickBot="1" x14ac:dyDescent="0.3">
      <c r="A15" s="7" t="s">
        <v>19</v>
      </c>
      <c r="B15" s="7" t="s">
        <v>27</v>
      </c>
      <c r="C15" s="7" t="s">
        <v>20</v>
      </c>
      <c r="D15" s="7" t="s">
        <v>20</v>
      </c>
      <c r="E15" s="7" t="s">
        <v>30</v>
      </c>
      <c r="F15" s="7" t="s">
        <v>21</v>
      </c>
      <c r="G15" s="7" t="s">
        <v>22</v>
      </c>
      <c r="H15" s="7" t="s">
        <v>23</v>
      </c>
      <c r="I15" s="11" t="s">
        <v>31</v>
      </c>
      <c r="J15" s="8">
        <v>150000000000</v>
      </c>
      <c r="K15" s="8">
        <v>0</v>
      </c>
      <c r="L15" s="8">
        <v>0</v>
      </c>
      <c r="M15" s="8">
        <v>150000000000</v>
      </c>
      <c r="N15" s="8">
        <v>150000000000</v>
      </c>
      <c r="O15" s="8">
        <v>0</v>
      </c>
      <c r="P15" s="8">
        <v>150000000000</v>
      </c>
      <c r="Q15" s="8">
        <v>150000000000</v>
      </c>
      <c r="R15" s="8">
        <v>137000000000</v>
      </c>
      <c r="S15" s="9">
        <f t="shared" si="1"/>
        <v>0</v>
      </c>
      <c r="T15" s="10">
        <f t="shared" si="2"/>
        <v>1</v>
      </c>
      <c r="U15" s="10">
        <f t="shared" si="3"/>
        <v>1</v>
      </c>
      <c r="V15" s="10">
        <f t="shared" si="4"/>
        <v>0.91333333333333333</v>
      </c>
    </row>
    <row r="16" spans="1:23" ht="24" thickTop="1" thickBot="1" x14ac:dyDescent="0.3">
      <c r="A16" s="7" t="s">
        <v>19</v>
      </c>
      <c r="B16" s="7" t="s">
        <v>27</v>
      </c>
      <c r="C16" s="7" t="s">
        <v>25</v>
      </c>
      <c r="D16" s="7" t="s">
        <v>25</v>
      </c>
      <c r="E16" s="7"/>
      <c r="F16" s="7" t="s">
        <v>21</v>
      </c>
      <c r="G16" s="7" t="s">
        <v>22</v>
      </c>
      <c r="H16" s="7" t="s">
        <v>23</v>
      </c>
      <c r="I16" s="11" t="s">
        <v>32</v>
      </c>
      <c r="J16" s="8">
        <v>12889378000</v>
      </c>
      <c r="K16" s="8">
        <v>0</v>
      </c>
      <c r="L16" s="8">
        <v>2966025</v>
      </c>
      <c r="M16" s="8">
        <v>12886411975</v>
      </c>
      <c r="N16" s="8">
        <v>12885810909.83</v>
      </c>
      <c r="O16" s="8">
        <v>601065.17000000004</v>
      </c>
      <c r="P16" s="8">
        <v>12754810909.83</v>
      </c>
      <c r="Q16" s="8">
        <v>12754810909.83</v>
      </c>
      <c r="R16" s="8">
        <v>12754810909.83</v>
      </c>
      <c r="S16" s="9">
        <f t="shared" si="1"/>
        <v>131601065.17000008</v>
      </c>
      <c r="T16" s="10">
        <f t="shared" si="2"/>
        <v>0.98978760997046267</v>
      </c>
      <c r="U16" s="10">
        <f t="shared" si="3"/>
        <v>0.98978760997046267</v>
      </c>
      <c r="V16" s="10">
        <f t="shared" si="4"/>
        <v>0.98978760997046267</v>
      </c>
    </row>
    <row r="17" spans="1:22" ht="25.5" customHeight="1" thickTop="1" thickBot="1" x14ac:dyDescent="0.3">
      <c r="A17" s="7" t="s">
        <v>19</v>
      </c>
      <c r="B17" s="7" t="s">
        <v>27</v>
      </c>
      <c r="C17" s="7" t="s">
        <v>27</v>
      </c>
      <c r="D17" s="7" t="s">
        <v>33</v>
      </c>
      <c r="E17" s="7" t="s">
        <v>34</v>
      </c>
      <c r="F17" s="7" t="s">
        <v>21</v>
      </c>
      <c r="G17" s="7" t="s">
        <v>22</v>
      </c>
      <c r="H17" s="7" t="s">
        <v>23</v>
      </c>
      <c r="I17" s="11" t="s">
        <v>35</v>
      </c>
      <c r="J17" s="8">
        <v>64682895000</v>
      </c>
      <c r="K17" s="8">
        <v>0</v>
      </c>
      <c r="L17" s="8">
        <v>0</v>
      </c>
      <c r="M17" s="8">
        <v>64682895000</v>
      </c>
      <c r="N17" s="8">
        <v>64682895000</v>
      </c>
      <c r="O17" s="8">
        <v>0</v>
      </c>
      <c r="P17" s="8">
        <v>64682895000</v>
      </c>
      <c r="Q17" s="8">
        <v>64682895000</v>
      </c>
      <c r="R17" s="8">
        <v>64682895000</v>
      </c>
      <c r="S17" s="9">
        <f t="shared" si="1"/>
        <v>0</v>
      </c>
      <c r="T17" s="10">
        <f t="shared" si="2"/>
        <v>1</v>
      </c>
      <c r="U17" s="10">
        <f t="shared" si="3"/>
        <v>1</v>
      </c>
      <c r="V17" s="10">
        <f t="shared" si="4"/>
        <v>1</v>
      </c>
    </row>
    <row r="18" spans="1:22" ht="35.25" thickTop="1" thickBot="1" x14ac:dyDescent="0.3">
      <c r="A18" s="7" t="s">
        <v>19</v>
      </c>
      <c r="B18" s="7" t="s">
        <v>27</v>
      </c>
      <c r="C18" s="7" t="s">
        <v>27</v>
      </c>
      <c r="D18" s="7" t="s">
        <v>33</v>
      </c>
      <c r="E18" s="7" t="s">
        <v>36</v>
      </c>
      <c r="F18" s="7" t="s">
        <v>21</v>
      </c>
      <c r="G18" s="7" t="s">
        <v>22</v>
      </c>
      <c r="H18" s="7" t="s">
        <v>23</v>
      </c>
      <c r="I18" s="11" t="s">
        <v>37</v>
      </c>
      <c r="J18" s="8">
        <v>5150000000</v>
      </c>
      <c r="K18" s="8">
        <v>0</v>
      </c>
      <c r="L18" s="8">
        <v>0</v>
      </c>
      <c r="M18" s="8">
        <v>5150000000</v>
      </c>
      <c r="N18" s="8">
        <v>5150000000</v>
      </c>
      <c r="O18" s="8">
        <v>0</v>
      </c>
      <c r="P18" s="8">
        <v>5150000000</v>
      </c>
      <c r="Q18" s="8">
        <v>5150000000</v>
      </c>
      <c r="R18" s="8">
        <v>4720833336</v>
      </c>
      <c r="S18" s="9">
        <f t="shared" si="1"/>
        <v>0</v>
      </c>
      <c r="T18" s="10">
        <f t="shared" si="2"/>
        <v>1</v>
      </c>
      <c r="U18" s="10">
        <f t="shared" si="3"/>
        <v>1</v>
      </c>
      <c r="V18" s="10">
        <f t="shared" si="4"/>
        <v>0.91666666718446599</v>
      </c>
    </row>
    <row r="19" spans="1:22" ht="24" thickTop="1" thickBot="1" x14ac:dyDescent="0.3">
      <c r="A19" s="7" t="s">
        <v>19</v>
      </c>
      <c r="B19" s="7" t="s">
        <v>27</v>
      </c>
      <c r="C19" s="7" t="s">
        <v>33</v>
      </c>
      <c r="D19" s="7" t="s">
        <v>25</v>
      </c>
      <c r="E19" s="7" t="s">
        <v>38</v>
      </c>
      <c r="F19" s="7" t="s">
        <v>21</v>
      </c>
      <c r="G19" s="7" t="s">
        <v>22</v>
      </c>
      <c r="H19" s="7" t="s">
        <v>23</v>
      </c>
      <c r="I19" s="11" t="s">
        <v>39</v>
      </c>
      <c r="J19" s="8">
        <v>646981000</v>
      </c>
      <c r="K19" s="8">
        <v>0</v>
      </c>
      <c r="L19" s="8">
        <v>152120000</v>
      </c>
      <c r="M19" s="8">
        <v>494861000</v>
      </c>
      <c r="N19" s="8">
        <v>475393222.45999998</v>
      </c>
      <c r="O19" s="8">
        <v>19467777.539999999</v>
      </c>
      <c r="P19" s="8">
        <v>267964006.46000001</v>
      </c>
      <c r="Q19" s="8">
        <v>267964006.46000001</v>
      </c>
      <c r="R19" s="8">
        <v>267024997.46000001</v>
      </c>
      <c r="S19" s="9">
        <f t="shared" si="1"/>
        <v>226896993.53999999</v>
      </c>
      <c r="T19" s="10">
        <f t="shared" si="2"/>
        <v>0.541493482937633</v>
      </c>
      <c r="U19" s="10">
        <f t="shared" si="3"/>
        <v>0.541493482937633</v>
      </c>
      <c r="V19" s="10">
        <f t="shared" si="4"/>
        <v>0.53959596221969408</v>
      </c>
    </row>
    <row r="20" spans="1:22" ht="24" thickTop="1" thickBot="1" x14ac:dyDescent="0.3">
      <c r="A20" s="7" t="s">
        <v>19</v>
      </c>
      <c r="B20" s="7" t="s">
        <v>27</v>
      </c>
      <c r="C20" s="7" t="s">
        <v>33</v>
      </c>
      <c r="D20" s="7" t="s">
        <v>25</v>
      </c>
      <c r="E20" s="7" t="s">
        <v>40</v>
      </c>
      <c r="F20" s="7" t="s">
        <v>21</v>
      </c>
      <c r="G20" s="7" t="s">
        <v>22</v>
      </c>
      <c r="H20" s="7" t="s">
        <v>23</v>
      </c>
      <c r="I20" s="11" t="s">
        <v>41</v>
      </c>
      <c r="J20" s="8">
        <v>2401585000</v>
      </c>
      <c r="K20" s="8">
        <v>790000000</v>
      </c>
      <c r="L20" s="8">
        <v>0</v>
      </c>
      <c r="M20" s="8">
        <v>3191585000</v>
      </c>
      <c r="N20" s="8">
        <v>3191467628</v>
      </c>
      <c r="O20" s="8">
        <v>117372</v>
      </c>
      <c r="P20" s="8">
        <v>3186804372</v>
      </c>
      <c r="Q20" s="8">
        <v>3186804372</v>
      </c>
      <c r="R20" s="8">
        <v>3186804372</v>
      </c>
      <c r="S20" s="9">
        <f t="shared" si="1"/>
        <v>4780628</v>
      </c>
      <c r="T20" s="10">
        <f t="shared" si="2"/>
        <v>0.99850211477996043</v>
      </c>
      <c r="U20" s="10">
        <f t="shared" si="3"/>
        <v>0.99850211477996043</v>
      </c>
      <c r="V20" s="10">
        <f t="shared" si="4"/>
        <v>0.99850211477996043</v>
      </c>
    </row>
    <row r="21" spans="1:22" ht="24" thickTop="1" thickBot="1" x14ac:dyDescent="0.3">
      <c r="A21" s="7" t="s">
        <v>19</v>
      </c>
      <c r="B21" s="7" t="s">
        <v>27</v>
      </c>
      <c r="C21" s="7" t="s">
        <v>33</v>
      </c>
      <c r="D21" s="7" t="s">
        <v>25</v>
      </c>
      <c r="E21" s="7" t="s">
        <v>40</v>
      </c>
      <c r="F21" s="7" t="s">
        <v>21</v>
      </c>
      <c r="G21" s="7" t="s">
        <v>42</v>
      </c>
      <c r="H21" s="7" t="s">
        <v>23</v>
      </c>
      <c r="I21" s="11" t="s">
        <v>41</v>
      </c>
      <c r="J21" s="8">
        <v>0</v>
      </c>
      <c r="K21" s="8">
        <v>2781543000</v>
      </c>
      <c r="L21" s="8">
        <v>0</v>
      </c>
      <c r="M21" s="8">
        <v>2781543000</v>
      </c>
      <c r="N21" s="8">
        <v>2682543744</v>
      </c>
      <c r="O21" s="8">
        <v>98999256</v>
      </c>
      <c r="P21" s="8">
        <v>2324325000</v>
      </c>
      <c r="Q21" s="8">
        <v>2324325000</v>
      </c>
      <c r="R21" s="8">
        <v>2324325000</v>
      </c>
      <c r="S21" s="9">
        <f t="shared" si="1"/>
        <v>457218000</v>
      </c>
      <c r="T21" s="10">
        <f t="shared" si="2"/>
        <v>0.8356243279359693</v>
      </c>
      <c r="U21" s="10">
        <f t="shared" si="3"/>
        <v>0.8356243279359693</v>
      </c>
      <c r="V21" s="10">
        <f t="shared" si="4"/>
        <v>0.8356243279359693</v>
      </c>
    </row>
    <row r="22" spans="1:22" ht="35.25" thickTop="1" thickBot="1" x14ac:dyDescent="0.3">
      <c r="A22" s="7" t="s">
        <v>19</v>
      </c>
      <c r="B22" s="7" t="s">
        <v>27</v>
      </c>
      <c r="C22" s="7" t="s">
        <v>33</v>
      </c>
      <c r="D22" s="7" t="s">
        <v>25</v>
      </c>
      <c r="E22" s="7" t="s">
        <v>43</v>
      </c>
      <c r="F22" s="7" t="s">
        <v>21</v>
      </c>
      <c r="G22" s="7" t="s">
        <v>22</v>
      </c>
      <c r="H22" s="7" t="s">
        <v>23</v>
      </c>
      <c r="I22" s="11" t="s">
        <v>44</v>
      </c>
      <c r="J22" s="8">
        <v>226168000</v>
      </c>
      <c r="K22" s="8">
        <v>40000000</v>
      </c>
      <c r="L22" s="8">
        <v>0</v>
      </c>
      <c r="M22" s="8">
        <v>266168000</v>
      </c>
      <c r="N22" s="8">
        <v>266168000</v>
      </c>
      <c r="O22" s="8">
        <v>0</v>
      </c>
      <c r="P22" s="8">
        <v>140837239.62</v>
      </c>
      <c r="Q22" s="8">
        <v>140837239.62</v>
      </c>
      <c r="R22" s="8">
        <v>140837239.62</v>
      </c>
      <c r="S22" s="9">
        <f t="shared" si="1"/>
        <v>125330760.38</v>
      </c>
      <c r="T22" s="10">
        <f t="shared" si="2"/>
        <v>0.52912912002945511</v>
      </c>
      <c r="U22" s="10">
        <f t="shared" si="3"/>
        <v>0.52912912002945511</v>
      </c>
      <c r="V22" s="10">
        <f t="shared" si="4"/>
        <v>0.52912912002945511</v>
      </c>
    </row>
    <row r="23" spans="1:22" ht="35.25" thickTop="1" thickBot="1" x14ac:dyDescent="0.3">
      <c r="A23" s="7" t="s">
        <v>19</v>
      </c>
      <c r="B23" s="7" t="s">
        <v>27</v>
      </c>
      <c r="C23" s="7" t="s">
        <v>33</v>
      </c>
      <c r="D23" s="7" t="s">
        <v>25</v>
      </c>
      <c r="E23" s="7" t="s">
        <v>45</v>
      </c>
      <c r="F23" s="7" t="s">
        <v>21</v>
      </c>
      <c r="G23" s="7" t="s">
        <v>22</v>
      </c>
      <c r="H23" s="7" t="s">
        <v>23</v>
      </c>
      <c r="I23" s="11" t="s">
        <v>46</v>
      </c>
      <c r="J23" s="8">
        <v>1798000</v>
      </c>
      <c r="K23" s="8">
        <v>1600000</v>
      </c>
      <c r="L23" s="8">
        <v>0</v>
      </c>
      <c r="M23" s="8">
        <v>3398000</v>
      </c>
      <c r="N23" s="8">
        <v>3040000</v>
      </c>
      <c r="O23" s="8">
        <v>358000</v>
      </c>
      <c r="P23" s="8">
        <v>3040000</v>
      </c>
      <c r="Q23" s="8">
        <v>3040000</v>
      </c>
      <c r="R23" s="8">
        <v>3040000</v>
      </c>
      <c r="S23" s="9">
        <f t="shared" si="1"/>
        <v>358000</v>
      </c>
      <c r="T23" s="10">
        <f t="shared" si="2"/>
        <v>0.89464390818128314</v>
      </c>
      <c r="U23" s="10">
        <f t="shared" si="3"/>
        <v>0.89464390818128314</v>
      </c>
      <c r="V23" s="10">
        <f t="shared" si="4"/>
        <v>0.89464390818128314</v>
      </c>
    </row>
    <row r="24" spans="1:22" ht="35.25" thickTop="1" thickBot="1" x14ac:dyDescent="0.3">
      <c r="A24" s="7" t="s">
        <v>19</v>
      </c>
      <c r="B24" s="7" t="s">
        <v>27</v>
      </c>
      <c r="C24" s="7" t="s">
        <v>33</v>
      </c>
      <c r="D24" s="7" t="s">
        <v>25</v>
      </c>
      <c r="E24" s="7" t="s">
        <v>47</v>
      </c>
      <c r="F24" s="7" t="s">
        <v>21</v>
      </c>
      <c r="G24" s="7" t="s">
        <v>22</v>
      </c>
      <c r="H24" s="7" t="s">
        <v>23</v>
      </c>
      <c r="I24" s="11" t="s">
        <v>48</v>
      </c>
      <c r="J24" s="8">
        <v>25674564000</v>
      </c>
      <c r="K24" s="8">
        <v>0</v>
      </c>
      <c r="L24" s="8">
        <v>190000000</v>
      </c>
      <c r="M24" s="8">
        <v>25484564000</v>
      </c>
      <c r="N24" s="8">
        <v>22726575521.23</v>
      </c>
      <c r="O24" s="8">
        <v>2757988478.77</v>
      </c>
      <c r="P24" s="8">
        <v>22053200988.23</v>
      </c>
      <c r="Q24" s="8">
        <v>22045313621.560001</v>
      </c>
      <c r="R24" s="8">
        <v>22045313621.560001</v>
      </c>
      <c r="S24" s="9">
        <f t="shared" si="1"/>
        <v>3431363011.7700005</v>
      </c>
      <c r="T24" s="10">
        <f t="shared" si="2"/>
        <v>0.86535523967488714</v>
      </c>
      <c r="U24" s="10">
        <f t="shared" si="3"/>
        <v>0.86504574382987287</v>
      </c>
      <c r="V24" s="10">
        <f t="shared" si="4"/>
        <v>0.86504574382987287</v>
      </c>
    </row>
    <row r="25" spans="1:22" ht="35.25" thickTop="1" thickBot="1" x14ac:dyDescent="0.3">
      <c r="A25" s="7" t="s">
        <v>19</v>
      </c>
      <c r="B25" s="7" t="s">
        <v>27</v>
      </c>
      <c r="C25" s="7" t="s">
        <v>33</v>
      </c>
      <c r="D25" s="7" t="s">
        <v>25</v>
      </c>
      <c r="E25" s="7" t="s">
        <v>49</v>
      </c>
      <c r="F25" s="7" t="s">
        <v>21</v>
      </c>
      <c r="G25" s="7" t="s">
        <v>22</v>
      </c>
      <c r="H25" s="7" t="s">
        <v>23</v>
      </c>
      <c r="I25" s="11" t="s">
        <v>50</v>
      </c>
      <c r="J25" s="8">
        <v>2937000</v>
      </c>
      <c r="K25" s="8">
        <v>0</v>
      </c>
      <c r="L25" s="8">
        <v>0</v>
      </c>
      <c r="M25" s="8">
        <v>2937000</v>
      </c>
      <c r="N25" s="8">
        <v>2937000</v>
      </c>
      <c r="O25" s="8">
        <v>0</v>
      </c>
      <c r="P25" s="8">
        <v>0</v>
      </c>
      <c r="Q25" s="8">
        <v>0</v>
      </c>
      <c r="R25" s="8">
        <v>0</v>
      </c>
      <c r="S25" s="9">
        <f t="shared" si="1"/>
        <v>2937000</v>
      </c>
      <c r="T25" s="10">
        <f t="shared" si="2"/>
        <v>0</v>
      </c>
      <c r="U25" s="10">
        <f t="shared" si="3"/>
        <v>0</v>
      </c>
      <c r="V25" s="10">
        <f t="shared" si="4"/>
        <v>0</v>
      </c>
    </row>
    <row r="26" spans="1:22" ht="21.75" customHeight="1" thickTop="1" thickBot="1" x14ac:dyDescent="0.3">
      <c r="A26" s="7" t="s">
        <v>19</v>
      </c>
      <c r="B26" s="7" t="s">
        <v>27</v>
      </c>
      <c r="C26" s="7" t="s">
        <v>22</v>
      </c>
      <c r="D26" s="7"/>
      <c r="E26" s="7"/>
      <c r="F26" s="7" t="s">
        <v>21</v>
      </c>
      <c r="G26" s="7" t="s">
        <v>22</v>
      </c>
      <c r="H26" s="7" t="s">
        <v>23</v>
      </c>
      <c r="I26" s="11" t="s">
        <v>51</v>
      </c>
      <c r="J26" s="8">
        <v>0</v>
      </c>
      <c r="K26" s="8">
        <v>60449207</v>
      </c>
      <c r="L26" s="8">
        <v>0</v>
      </c>
      <c r="M26" s="8">
        <v>60449207</v>
      </c>
      <c r="N26" s="8">
        <v>60437793</v>
      </c>
      <c r="O26" s="8">
        <v>11414</v>
      </c>
      <c r="P26" s="8">
        <v>60437793</v>
      </c>
      <c r="Q26" s="8">
        <v>60437793</v>
      </c>
      <c r="R26" s="8">
        <v>60437793</v>
      </c>
      <c r="S26" s="9">
        <f t="shared" si="1"/>
        <v>11414</v>
      </c>
      <c r="T26" s="10">
        <f t="shared" si="2"/>
        <v>0.99981118031870952</v>
      </c>
      <c r="U26" s="10">
        <f t="shared" si="3"/>
        <v>0.99981118031870952</v>
      </c>
      <c r="V26" s="10">
        <f t="shared" si="4"/>
        <v>0.99981118031870952</v>
      </c>
    </row>
    <row r="27" spans="1:22" ht="27.75" customHeight="1" thickTop="1" thickBot="1" x14ac:dyDescent="0.3">
      <c r="A27" s="7" t="s">
        <v>19</v>
      </c>
      <c r="B27" s="7" t="s">
        <v>27</v>
      </c>
      <c r="C27" s="7" t="s">
        <v>42</v>
      </c>
      <c r="D27" s="7" t="s">
        <v>52</v>
      </c>
      <c r="E27" s="7" t="s">
        <v>30</v>
      </c>
      <c r="F27" s="7" t="s">
        <v>21</v>
      </c>
      <c r="G27" s="7" t="s">
        <v>22</v>
      </c>
      <c r="H27" s="7" t="s">
        <v>23</v>
      </c>
      <c r="I27" s="11" t="s">
        <v>53</v>
      </c>
      <c r="J27" s="8">
        <v>29743292000</v>
      </c>
      <c r="K27" s="8">
        <v>0</v>
      </c>
      <c r="L27" s="8">
        <v>0</v>
      </c>
      <c r="M27" s="8">
        <v>29743292000</v>
      </c>
      <c r="N27" s="8">
        <v>29743292000</v>
      </c>
      <c r="O27" s="8">
        <v>0</v>
      </c>
      <c r="P27" s="8">
        <v>29743292000</v>
      </c>
      <c r="Q27" s="8">
        <v>29743292000</v>
      </c>
      <c r="R27" s="8">
        <v>22694944684</v>
      </c>
      <c r="S27" s="9">
        <f t="shared" si="1"/>
        <v>0</v>
      </c>
      <c r="T27" s="10">
        <f t="shared" si="2"/>
        <v>1</v>
      </c>
      <c r="U27" s="10">
        <f t="shared" si="3"/>
        <v>1</v>
      </c>
      <c r="V27" s="10">
        <f t="shared" si="4"/>
        <v>0.76302733012875645</v>
      </c>
    </row>
    <row r="28" spans="1:22" ht="35.25" thickTop="1" thickBot="1" x14ac:dyDescent="0.3">
      <c r="A28" s="24" t="s">
        <v>19</v>
      </c>
      <c r="B28" s="24" t="s">
        <v>54</v>
      </c>
      <c r="C28" s="24"/>
      <c r="D28" s="24"/>
      <c r="E28" s="24"/>
      <c r="F28" s="24"/>
      <c r="G28" s="24"/>
      <c r="H28" s="24"/>
      <c r="I28" s="25" t="s">
        <v>105</v>
      </c>
      <c r="J28" s="29">
        <f>+J29+J30</f>
        <v>14824477000</v>
      </c>
      <c r="K28" s="29">
        <f t="shared" ref="K28:R28" si="8">+K29+K30</f>
        <v>0</v>
      </c>
      <c r="L28" s="29">
        <f t="shared" si="8"/>
        <v>0</v>
      </c>
      <c r="M28" s="29">
        <f t="shared" si="8"/>
        <v>14824477000</v>
      </c>
      <c r="N28" s="29">
        <f t="shared" si="8"/>
        <v>14269713972</v>
      </c>
      <c r="O28" s="29">
        <f t="shared" si="8"/>
        <v>554763028</v>
      </c>
      <c r="P28" s="29">
        <f t="shared" si="8"/>
        <v>14128559735</v>
      </c>
      <c r="Q28" s="29">
        <f t="shared" si="8"/>
        <v>14128490735</v>
      </c>
      <c r="R28" s="29">
        <f t="shared" si="8"/>
        <v>14128490735</v>
      </c>
      <c r="S28" s="27">
        <f t="shared" si="1"/>
        <v>695917265</v>
      </c>
      <c r="T28" s="28">
        <f t="shared" si="2"/>
        <v>0.95305620124069135</v>
      </c>
      <c r="U28" s="28">
        <f t="shared" si="3"/>
        <v>0.95305154677632131</v>
      </c>
      <c r="V28" s="28">
        <f t="shared" si="4"/>
        <v>0.95305154677632131</v>
      </c>
    </row>
    <row r="29" spans="1:22" ht="24.75" customHeight="1" thickTop="1" thickBot="1" x14ac:dyDescent="0.3">
      <c r="A29" s="7" t="s">
        <v>19</v>
      </c>
      <c r="B29" s="7" t="s">
        <v>54</v>
      </c>
      <c r="C29" s="7" t="s">
        <v>20</v>
      </c>
      <c r="D29" s="7"/>
      <c r="E29" s="7"/>
      <c r="F29" s="7" t="s">
        <v>21</v>
      </c>
      <c r="G29" s="7" t="s">
        <v>22</v>
      </c>
      <c r="H29" s="7" t="s">
        <v>23</v>
      </c>
      <c r="I29" s="11" t="s">
        <v>55</v>
      </c>
      <c r="J29" s="8">
        <v>12998230000</v>
      </c>
      <c r="K29" s="8">
        <v>0</v>
      </c>
      <c r="L29" s="8">
        <v>0</v>
      </c>
      <c r="M29" s="8">
        <v>12998230000</v>
      </c>
      <c r="N29" s="8">
        <v>12911456600</v>
      </c>
      <c r="O29" s="8">
        <v>86773400</v>
      </c>
      <c r="P29" s="8">
        <v>12770302363</v>
      </c>
      <c r="Q29" s="8">
        <v>12770233363</v>
      </c>
      <c r="R29" s="8">
        <v>12770233363</v>
      </c>
      <c r="S29" s="9">
        <f t="shared" si="1"/>
        <v>227927637</v>
      </c>
      <c r="T29" s="10">
        <f t="shared" si="2"/>
        <v>0.98246471734997765</v>
      </c>
      <c r="U29" s="10">
        <f t="shared" si="3"/>
        <v>0.9824594089349088</v>
      </c>
      <c r="V29" s="10">
        <f t="shared" si="4"/>
        <v>0.9824594089349088</v>
      </c>
    </row>
    <row r="30" spans="1:22" ht="24" thickTop="1" thickBot="1" x14ac:dyDescent="0.3">
      <c r="A30" s="7" t="s">
        <v>19</v>
      </c>
      <c r="B30" s="7" t="s">
        <v>54</v>
      </c>
      <c r="C30" s="7" t="s">
        <v>33</v>
      </c>
      <c r="D30" s="7" t="s">
        <v>20</v>
      </c>
      <c r="E30" s="7"/>
      <c r="F30" s="7" t="s">
        <v>21</v>
      </c>
      <c r="G30" s="7" t="s">
        <v>42</v>
      </c>
      <c r="H30" s="7" t="s">
        <v>56</v>
      </c>
      <c r="I30" s="11" t="s">
        <v>57</v>
      </c>
      <c r="J30" s="8">
        <v>1826247000</v>
      </c>
      <c r="K30" s="8">
        <v>0</v>
      </c>
      <c r="L30" s="8">
        <v>0</v>
      </c>
      <c r="M30" s="8">
        <v>1826247000</v>
      </c>
      <c r="N30" s="8">
        <v>1358257372</v>
      </c>
      <c r="O30" s="8">
        <v>467989628</v>
      </c>
      <c r="P30" s="8">
        <v>1358257372</v>
      </c>
      <c r="Q30" s="8">
        <v>1358257372</v>
      </c>
      <c r="R30" s="8">
        <v>1358257372</v>
      </c>
      <c r="S30" s="9">
        <f t="shared" si="1"/>
        <v>467989628</v>
      </c>
      <c r="T30" s="10">
        <f t="shared" si="2"/>
        <v>0.74374242476510566</v>
      </c>
      <c r="U30" s="10">
        <f t="shared" si="3"/>
        <v>0.74374242476510566</v>
      </c>
      <c r="V30" s="10">
        <f t="shared" si="4"/>
        <v>0.74374242476510566</v>
      </c>
    </row>
    <row r="31" spans="1:22" ht="31.5" customHeight="1" thickTop="1" thickBot="1" x14ac:dyDescent="0.3">
      <c r="A31" s="24" t="s">
        <v>58</v>
      </c>
      <c r="B31" s="24"/>
      <c r="C31" s="24"/>
      <c r="D31" s="24"/>
      <c r="E31" s="24"/>
      <c r="F31" s="24"/>
      <c r="G31" s="24"/>
      <c r="H31" s="24"/>
      <c r="I31" s="25" t="s">
        <v>106</v>
      </c>
      <c r="J31" s="29">
        <f>+J32</f>
        <v>569462000</v>
      </c>
      <c r="K31" s="29">
        <f t="shared" ref="K31:R31" si="9">+K32</f>
        <v>0</v>
      </c>
      <c r="L31" s="29">
        <f t="shared" si="9"/>
        <v>0</v>
      </c>
      <c r="M31" s="29">
        <f t="shared" si="9"/>
        <v>569462000</v>
      </c>
      <c r="N31" s="29">
        <f t="shared" si="9"/>
        <v>569462000</v>
      </c>
      <c r="O31" s="29">
        <f t="shared" si="9"/>
        <v>0</v>
      </c>
      <c r="P31" s="29">
        <f t="shared" si="9"/>
        <v>569462000</v>
      </c>
      <c r="Q31" s="29">
        <f t="shared" si="9"/>
        <v>569462000</v>
      </c>
      <c r="R31" s="29">
        <f t="shared" si="9"/>
        <v>569462000</v>
      </c>
      <c r="S31" s="27">
        <f t="shared" si="1"/>
        <v>0</v>
      </c>
      <c r="T31" s="28">
        <f t="shared" si="2"/>
        <v>1</v>
      </c>
      <c r="U31" s="28">
        <f t="shared" si="3"/>
        <v>1</v>
      </c>
      <c r="V31" s="28">
        <f t="shared" si="4"/>
        <v>1</v>
      </c>
    </row>
    <row r="32" spans="1:22" ht="35.25" customHeight="1" thickTop="1" thickBot="1" x14ac:dyDescent="0.3">
      <c r="A32" s="7" t="s">
        <v>58</v>
      </c>
      <c r="B32" s="7" t="s">
        <v>22</v>
      </c>
      <c r="C32" s="7" t="s">
        <v>33</v>
      </c>
      <c r="D32" s="7" t="s">
        <v>20</v>
      </c>
      <c r="E32" s="7"/>
      <c r="F32" s="7" t="s">
        <v>21</v>
      </c>
      <c r="G32" s="7" t="s">
        <v>42</v>
      </c>
      <c r="H32" s="7" t="s">
        <v>23</v>
      </c>
      <c r="I32" s="11" t="s">
        <v>59</v>
      </c>
      <c r="J32" s="8">
        <v>569462000</v>
      </c>
      <c r="K32" s="8">
        <v>0</v>
      </c>
      <c r="L32" s="8">
        <v>0</v>
      </c>
      <c r="M32" s="8">
        <v>569462000</v>
      </c>
      <c r="N32" s="8">
        <v>569462000</v>
      </c>
      <c r="O32" s="8">
        <v>0</v>
      </c>
      <c r="P32" s="8">
        <v>569462000</v>
      </c>
      <c r="Q32" s="8">
        <v>569462000</v>
      </c>
      <c r="R32" s="8">
        <v>569462000</v>
      </c>
      <c r="S32" s="9">
        <f t="shared" si="1"/>
        <v>0</v>
      </c>
      <c r="T32" s="10">
        <f t="shared" si="2"/>
        <v>1</v>
      </c>
      <c r="U32" s="10">
        <f t="shared" si="3"/>
        <v>1</v>
      </c>
      <c r="V32" s="10">
        <f t="shared" si="4"/>
        <v>1</v>
      </c>
    </row>
    <row r="33" spans="1:22" ht="24.75" customHeight="1" thickTop="1" thickBot="1" x14ac:dyDescent="0.3">
      <c r="A33" s="24" t="s">
        <v>60</v>
      </c>
      <c r="B33" s="24"/>
      <c r="C33" s="24"/>
      <c r="D33" s="24"/>
      <c r="E33" s="24"/>
      <c r="F33" s="24"/>
      <c r="G33" s="24"/>
      <c r="H33" s="24"/>
      <c r="I33" s="25" t="s">
        <v>107</v>
      </c>
      <c r="J33" s="29">
        <f t="shared" ref="J33:R33" si="10">SUM(J34:J65)</f>
        <v>250773427074</v>
      </c>
      <c r="K33" s="29">
        <f t="shared" si="10"/>
        <v>48083173566</v>
      </c>
      <c r="L33" s="29">
        <f t="shared" si="10"/>
        <v>13162572566</v>
      </c>
      <c r="M33" s="29">
        <f t="shared" si="10"/>
        <v>285694028074</v>
      </c>
      <c r="N33" s="29">
        <f t="shared" si="10"/>
        <v>283141995893.29999</v>
      </c>
      <c r="O33" s="29">
        <f t="shared" si="10"/>
        <v>2552032180.6999998</v>
      </c>
      <c r="P33" s="29">
        <f t="shared" si="10"/>
        <v>264975036663.14001</v>
      </c>
      <c r="Q33" s="29">
        <f t="shared" si="10"/>
        <v>91203247289.420013</v>
      </c>
      <c r="R33" s="29">
        <f t="shared" si="10"/>
        <v>90937725447.420013</v>
      </c>
      <c r="S33" s="27">
        <f t="shared" si="1"/>
        <v>20718991410.859985</v>
      </c>
      <c r="T33" s="28">
        <f t="shared" si="2"/>
        <v>0.92747838815344996</v>
      </c>
      <c r="U33" s="28">
        <f t="shared" si="3"/>
        <v>0.31923399975933936</v>
      </c>
      <c r="V33" s="28">
        <f t="shared" si="4"/>
        <v>0.31830460741680422</v>
      </c>
    </row>
    <row r="34" spans="1:22" ht="80.25" thickTop="1" thickBot="1" x14ac:dyDescent="0.3">
      <c r="A34" s="7" t="s">
        <v>60</v>
      </c>
      <c r="B34" s="7" t="s">
        <v>61</v>
      </c>
      <c r="C34" s="7" t="s">
        <v>62</v>
      </c>
      <c r="D34" s="7" t="s">
        <v>63</v>
      </c>
      <c r="E34" s="7"/>
      <c r="F34" s="7" t="s">
        <v>21</v>
      </c>
      <c r="G34" s="7" t="s">
        <v>42</v>
      </c>
      <c r="H34" s="7" t="s">
        <v>23</v>
      </c>
      <c r="I34" s="11" t="s">
        <v>64</v>
      </c>
      <c r="J34" s="8">
        <v>3772145000</v>
      </c>
      <c r="K34" s="8">
        <v>0</v>
      </c>
      <c r="L34" s="8">
        <v>0</v>
      </c>
      <c r="M34" s="8">
        <v>3772145000</v>
      </c>
      <c r="N34" s="8">
        <v>3479497622.8600001</v>
      </c>
      <c r="O34" s="8">
        <v>292647377.13999999</v>
      </c>
      <c r="P34" s="8">
        <v>3333906560.6599998</v>
      </c>
      <c r="Q34" s="8">
        <v>2813255623.1399999</v>
      </c>
      <c r="R34" s="8">
        <v>2792230154.1399999</v>
      </c>
      <c r="S34" s="9">
        <f t="shared" si="1"/>
        <v>438238439.34000015</v>
      </c>
      <c r="T34" s="10">
        <f t="shared" si="2"/>
        <v>0.88382248313890366</v>
      </c>
      <c r="U34" s="10">
        <f t="shared" si="3"/>
        <v>0.74579731774361802</v>
      </c>
      <c r="V34" s="10">
        <f t="shared" si="4"/>
        <v>0.74022344160683107</v>
      </c>
    </row>
    <row r="35" spans="1:22" ht="80.25" thickTop="1" thickBot="1" x14ac:dyDescent="0.3">
      <c r="A35" s="7" t="s">
        <v>60</v>
      </c>
      <c r="B35" s="7" t="s">
        <v>61</v>
      </c>
      <c r="C35" s="7" t="s">
        <v>62</v>
      </c>
      <c r="D35" s="7" t="s">
        <v>63</v>
      </c>
      <c r="E35" s="7"/>
      <c r="F35" s="7" t="s">
        <v>21</v>
      </c>
      <c r="G35" s="7" t="s">
        <v>65</v>
      </c>
      <c r="H35" s="7" t="s">
        <v>23</v>
      </c>
      <c r="I35" s="11" t="s">
        <v>64</v>
      </c>
      <c r="J35" s="8">
        <v>33523650000</v>
      </c>
      <c r="K35" s="8">
        <v>0</v>
      </c>
      <c r="L35" s="8">
        <v>0</v>
      </c>
      <c r="M35" s="8">
        <v>33523650000</v>
      </c>
      <c r="N35" s="8">
        <v>33523650000</v>
      </c>
      <c r="O35" s="8">
        <v>0</v>
      </c>
      <c r="P35" s="8">
        <v>33523650000</v>
      </c>
      <c r="Q35" s="8">
        <v>12635860088</v>
      </c>
      <c r="R35" s="8">
        <v>12635860088</v>
      </c>
      <c r="S35" s="9">
        <f t="shared" si="1"/>
        <v>0</v>
      </c>
      <c r="T35" s="10">
        <f t="shared" si="2"/>
        <v>1</v>
      </c>
      <c r="U35" s="10">
        <f t="shared" si="3"/>
        <v>0.37692375645253423</v>
      </c>
      <c r="V35" s="10">
        <f t="shared" si="4"/>
        <v>0.37692375645253423</v>
      </c>
    </row>
    <row r="36" spans="1:22" ht="80.25" thickTop="1" thickBot="1" x14ac:dyDescent="0.3">
      <c r="A36" s="7" t="s">
        <v>60</v>
      </c>
      <c r="B36" s="7" t="s">
        <v>61</v>
      </c>
      <c r="C36" s="7" t="s">
        <v>62</v>
      </c>
      <c r="D36" s="7" t="s">
        <v>63</v>
      </c>
      <c r="E36" s="7"/>
      <c r="F36" s="7" t="s">
        <v>21</v>
      </c>
      <c r="G36" s="7" t="s">
        <v>66</v>
      </c>
      <c r="H36" s="7" t="s">
        <v>23</v>
      </c>
      <c r="I36" s="11" t="s">
        <v>64</v>
      </c>
      <c r="J36" s="8">
        <v>0</v>
      </c>
      <c r="K36" s="8">
        <v>5001416000</v>
      </c>
      <c r="L36" s="8">
        <v>0</v>
      </c>
      <c r="M36" s="8">
        <v>5001416000</v>
      </c>
      <c r="N36" s="8">
        <v>5001416000</v>
      </c>
      <c r="O36" s="8">
        <v>0</v>
      </c>
      <c r="P36" s="8">
        <v>5001416000</v>
      </c>
      <c r="Q36" s="8">
        <v>5001416000</v>
      </c>
      <c r="R36" s="8">
        <v>5001416000</v>
      </c>
      <c r="S36" s="9">
        <f t="shared" si="1"/>
        <v>0</v>
      </c>
      <c r="T36" s="10">
        <f t="shared" si="2"/>
        <v>1</v>
      </c>
      <c r="U36" s="10">
        <f t="shared" si="3"/>
        <v>1</v>
      </c>
      <c r="V36" s="10">
        <f t="shared" si="4"/>
        <v>1</v>
      </c>
    </row>
    <row r="37" spans="1:22" ht="57.75" thickTop="1" thickBot="1" x14ac:dyDescent="0.3">
      <c r="A37" s="7" t="s">
        <v>60</v>
      </c>
      <c r="B37" s="7" t="s">
        <v>68</v>
      </c>
      <c r="C37" s="7" t="s">
        <v>62</v>
      </c>
      <c r="D37" s="7" t="s">
        <v>69</v>
      </c>
      <c r="E37" s="7"/>
      <c r="F37" s="7" t="s">
        <v>21</v>
      </c>
      <c r="G37" s="7" t="s">
        <v>42</v>
      </c>
      <c r="H37" s="7" t="s">
        <v>23</v>
      </c>
      <c r="I37" s="11" t="s">
        <v>70</v>
      </c>
      <c r="J37" s="8">
        <v>3800000000</v>
      </c>
      <c r="K37" s="8">
        <v>0</v>
      </c>
      <c r="L37" s="8">
        <v>0</v>
      </c>
      <c r="M37" s="8">
        <v>3800000000</v>
      </c>
      <c r="N37" s="8">
        <v>3757471712.79</v>
      </c>
      <c r="O37" s="8">
        <v>42528287.210000001</v>
      </c>
      <c r="P37" s="8">
        <v>3025764847.79</v>
      </c>
      <c r="Q37" s="8">
        <v>2380419890.23</v>
      </c>
      <c r="R37" s="8">
        <v>2346384757.23</v>
      </c>
      <c r="S37" s="9">
        <f t="shared" si="1"/>
        <v>774235152.21000004</v>
      </c>
      <c r="T37" s="10">
        <f t="shared" si="2"/>
        <v>0.79625390731315793</v>
      </c>
      <c r="U37" s="10">
        <f t="shared" si="3"/>
        <v>0.62642628690263158</v>
      </c>
      <c r="V37" s="10">
        <f t="shared" si="4"/>
        <v>0.61746967295526312</v>
      </c>
    </row>
    <row r="38" spans="1:22" ht="69" thickTop="1" thickBot="1" x14ac:dyDescent="0.3">
      <c r="A38" s="7" t="s">
        <v>60</v>
      </c>
      <c r="B38" s="7" t="s">
        <v>68</v>
      </c>
      <c r="C38" s="7" t="s">
        <v>62</v>
      </c>
      <c r="D38" s="7" t="s">
        <v>71</v>
      </c>
      <c r="E38" s="7"/>
      <c r="F38" s="7" t="s">
        <v>21</v>
      </c>
      <c r="G38" s="7" t="s">
        <v>42</v>
      </c>
      <c r="H38" s="7" t="s">
        <v>23</v>
      </c>
      <c r="I38" s="11" t="s">
        <v>72</v>
      </c>
      <c r="J38" s="8">
        <v>12410000000</v>
      </c>
      <c r="K38" s="8">
        <v>0</v>
      </c>
      <c r="L38" s="8">
        <v>0</v>
      </c>
      <c r="M38" s="8">
        <v>12410000000</v>
      </c>
      <c r="N38" s="8">
        <v>12277943999.389999</v>
      </c>
      <c r="O38" s="8">
        <v>132056000.61</v>
      </c>
      <c r="P38" s="8">
        <v>10621700127.07</v>
      </c>
      <c r="Q38" s="8">
        <v>9848903313.4699993</v>
      </c>
      <c r="R38" s="8">
        <v>9808507727.4699993</v>
      </c>
      <c r="S38" s="9">
        <f t="shared" si="1"/>
        <v>1788299872.9300003</v>
      </c>
      <c r="T38" s="10">
        <f t="shared" si="2"/>
        <v>0.85589847921595485</v>
      </c>
      <c r="U38" s="10">
        <f t="shared" si="3"/>
        <v>0.79362637497743749</v>
      </c>
      <c r="V38" s="10">
        <f t="shared" si="4"/>
        <v>0.79037129149637386</v>
      </c>
    </row>
    <row r="39" spans="1:22" ht="69" thickTop="1" thickBot="1" x14ac:dyDescent="0.3">
      <c r="A39" s="7" t="s">
        <v>60</v>
      </c>
      <c r="B39" s="7" t="s">
        <v>68</v>
      </c>
      <c r="C39" s="7" t="s">
        <v>62</v>
      </c>
      <c r="D39" s="7" t="s">
        <v>71</v>
      </c>
      <c r="E39" s="7"/>
      <c r="F39" s="7" t="s">
        <v>21</v>
      </c>
      <c r="G39" s="7" t="s">
        <v>73</v>
      </c>
      <c r="H39" s="7" t="s">
        <v>23</v>
      </c>
      <c r="I39" s="11" t="s">
        <v>72</v>
      </c>
      <c r="J39" s="8">
        <v>6581286283</v>
      </c>
      <c r="K39" s="8">
        <v>0</v>
      </c>
      <c r="L39" s="8">
        <v>6581286283</v>
      </c>
      <c r="M39" s="8">
        <v>0</v>
      </c>
      <c r="N39" s="8">
        <v>0</v>
      </c>
      <c r="O39" s="8">
        <v>0</v>
      </c>
      <c r="P39" s="8">
        <v>0</v>
      </c>
      <c r="Q39" s="8">
        <v>0</v>
      </c>
      <c r="R39" s="8">
        <v>0</v>
      </c>
      <c r="S39" s="9">
        <f t="shared" ref="S39:S66" si="11">+M39-P39</f>
        <v>0</v>
      </c>
      <c r="T39" s="10">
        <v>0</v>
      </c>
      <c r="U39" s="10">
        <v>0</v>
      </c>
      <c r="V39" s="10">
        <v>0</v>
      </c>
    </row>
    <row r="40" spans="1:22" ht="80.25" thickTop="1" thickBot="1" x14ac:dyDescent="0.3">
      <c r="A40" s="7" t="s">
        <v>60</v>
      </c>
      <c r="B40" s="7" t="s">
        <v>68</v>
      </c>
      <c r="C40" s="7" t="s">
        <v>62</v>
      </c>
      <c r="D40" s="7" t="s">
        <v>74</v>
      </c>
      <c r="E40" s="7"/>
      <c r="F40" s="7" t="s">
        <v>21</v>
      </c>
      <c r="G40" s="7" t="s">
        <v>42</v>
      </c>
      <c r="H40" s="7" t="s">
        <v>23</v>
      </c>
      <c r="I40" s="11" t="s">
        <v>75</v>
      </c>
      <c r="J40" s="8">
        <v>19837427434</v>
      </c>
      <c r="K40" s="8">
        <v>0</v>
      </c>
      <c r="L40" s="8">
        <v>0</v>
      </c>
      <c r="M40" s="8">
        <v>19837427434</v>
      </c>
      <c r="N40" s="8">
        <v>19837427434</v>
      </c>
      <c r="O40" s="8">
        <v>0</v>
      </c>
      <c r="P40" s="8">
        <v>19837427434</v>
      </c>
      <c r="Q40" s="8">
        <v>4837427434</v>
      </c>
      <c r="R40" s="8">
        <v>4837427434</v>
      </c>
      <c r="S40" s="9">
        <f t="shared" si="11"/>
        <v>0</v>
      </c>
      <c r="T40" s="10">
        <f t="shared" ref="T40:T46" si="12">+P40/M40</f>
        <v>1</v>
      </c>
      <c r="U40" s="10">
        <f t="shared" ref="U40:U46" si="13">+Q40/M40</f>
        <v>0.24385356670336086</v>
      </c>
      <c r="V40" s="10">
        <f t="shared" ref="V40:V46" si="14">+R40/M40</f>
        <v>0.24385356670336086</v>
      </c>
    </row>
    <row r="41" spans="1:22" ht="80.25" thickTop="1" thickBot="1" x14ac:dyDescent="0.3">
      <c r="A41" s="7" t="s">
        <v>60</v>
      </c>
      <c r="B41" s="7" t="s">
        <v>68</v>
      </c>
      <c r="C41" s="7" t="s">
        <v>62</v>
      </c>
      <c r="D41" s="7" t="s">
        <v>74</v>
      </c>
      <c r="E41" s="7"/>
      <c r="F41" s="7" t="s">
        <v>21</v>
      </c>
      <c r="G41" s="7" t="s">
        <v>73</v>
      </c>
      <c r="H41" s="7" t="s">
        <v>23</v>
      </c>
      <c r="I41" s="11" t="s">
        <v>75</v>
      </c>
      <c r="J41" s="8">
        <v>0</v>
      </c>
      <c r="K41" s="8">
        <v>13162572566</v>
      </c>
      <c r="L41" s="8">
        <v>0</v>
      </c>
      <c r="M41" s="8">
        <v>13162572566</v>
      </c>
      <c r="N41" s="8">
        <v>13162572566</v>
      </c>
      <c r="O41" s="8">
        <v>0</v>
      </c>
      <c r="P41" s="8">
        <v>13162572566</v>
      </c>
      <c r="Q41" s="8">
        <v>13162572566</v>
      </c>
      <c r="R41" s="8">
        <v>13162572566</v>
      </c>
      <c r="S41" s="9">
        <f t="shared" si="11"/>
        <v>0</v>
      </c>
      <c r="T41" s="10">
        <f t="shared" si="12"/>
        <v>1</v>
      </c>
      <c r="U41" s="10">
        <f t="shared" si="13"/>
        <v>1</v>
      </c>
      <c r="V41" s="10">
        <f t="shared" si="14"/>
        <v>1</v>
      </c>
    </row>
    <row r="42" spans="1:22" ht="80.25" thickTop="1" thickBot="1" x14ac:dyDescent="0.3">
      <c r="A42" s="7" t="s">
        <v>60</v>
      </c>
      <c r="B42" s="7" t="s">
        <v>68</v>
      </c>
      <c r="C42" s="7" t="s">
        <v>62</v>
      </c>
      <c r="D42" s="7" t="s">
        <v>74</v>
      </c>
      <c r="E42" s="7"/>
      <c r="F42" s="7" t="s">
        <v>21</v>
      </c>
      <c r="G42" s="7" t="s">
        <v>66</v>
      </c>
      <c r="H42" s="7" t="s">
        <v>23</v>
      </c>
      <c r="I42" s="11" t="s">
        <v>75</v>
      </c>
      <c r="J42" s="8">
        <v>0</v>
      </c>
      <c r="K42" s="8">
        <v>2500000000</v>
      </c>
      <c r="L42" s="8">
        <v>0</v>
      </c>
      <c r="M42" s="8">
        <v>2500000000</v>
      </c>
      <c r="N42" s="8">
        <v>2500000000</v>
      </c>
      <c r="O42" s="8">
        <v>0</v>
      </c>
      <c r="P42" s="8">
        <v>2500000000</v>
      </c>
      <c r="Q42" s="8">
        <v>0</v>
      </c>
      <c r="R42" s="8">
        <v>0</v>
      </c>
      <c r="S42" s="9">
        <f t="shared" si="11"/>
        <v>0</v>
      </c>
      <c r="T42" s="10">
        <f t="shared" si="12"/>
        <v>1</v>
      </c>
      <c r="U42" s="10">
        <f t="shared" si="13"/>
        <v>0</v>
      </c>
      <c r="V42" s="10">
        <f t="shared" si="14"/>
        <v>0</v>
      </c>
    </row>
    <row r="43" spans="1:22" ht="46.5" thickTop="1" thickBot="1" x14ac:dyDescent="0.3">
      <c r="A43" s="7" t="s">
        <v>60</v>
      </c>
      <c r="B43" s="7" t="s">
        <v>68</v>
      </c>
      <c r="C43" s="7" t="s">
        <v>62</v>
      </c>
      <c r="D43" s="7" t="s">
        <v>76</v>
      </c>
      <c r="E43" s="7"/>
      <c r="F43" s="7" t="s">
        <v>21</v>
      </c>
      <c r="G43" s="7" t="s">
        <v>42</v>
      </c>
      <c r="H43" s="7" t="s">
        <v>23</v>
      </c>
      <c r="I43" s="11" t="s">
        <v>77</v>
      </c>
      <c r="J43" s="8">
        <v>6292612574</v>
      </c>
      <c r="K43" s="8">
        <v>0</v>
      </c>
      <c r="L43" s="8">
        <v>0</v>
      </c>
      <c r="M43" s="8">
        <v>6292612574</v>
      </c>
      <c r="N43" s="8">
        <v>5820476040.6700001</v>
      </c>
      <c r="O43" s="8">
        <v>472136533.32999998</v>
      </c>
      <c r="P43" s="8">
        <v>5820476040.6700001</v>
      </c>
      <c r="Q43" s="8">
        <v>5157314394.6700001</v>
      </c>
      <c r="R43" s="8">
        <v>5095893334.6700001</v>
      </c>
      <c r="S43" s="9">
        <f t="shared" si="11"/>
        <v>472136533.32999992</v>
      </c>
      <c r="T43" s="10">
        <f t="shared" si="12"/>
        <v>0.92496971205874212</v>
      </c>
      <c r="U43" s="10">
        <f t="shared" si="13"/>
        <v>0.81958238077124623</v>
      </c>
      <c r="V43" s="10">
        <f t="shared" si="14"/>
        <v>0.80982156055902133</v>
      </c>
    </row>
    <row r="44" spans="1:22" ht="46.5" thickTop="1" thickBot="1" x14ac:dyDescent="0.3">
      <c r="A44" s="7" t="s">
        <v>60</v>
      </c>
      <c r="B44" s="7" t="s">
        <v>68</v>
      </c>
      <c r="C44" s="7" t="s">
        <v>62</v>
      </c>
      <c r="D44" s="7" t="s">
        <v>76</v>
      </c>
      <c r="E44" s="7"/>
      <c r="F44" s="7" t="s">
        <v>21</v>
      </c>
      <c r="G44" s="7" t="s">
        <v>73</v>
      </c>
      <c r="H44" s="7" t="s">
        <v>23</v>
      </c>
      <c r="I44" s="11" t="s">
        <v>77</v>
      </c>
      <c r="J44" s="8">
        <v>1800000000</v>
      </c>
      <c r="K44" s="8">
        <v>0</v>
      </c>
      <c r="L44" s="8">
        <v>0</v>
      </c>
      <c r="M44" s="8">
        <v>1800000000</v>
      </c>
      <c r="N44" s="8">
        <v>1800000000</v>
      </c>
      <c r="O44" s="8">
        <v>0</v>
      </c>
      <c r="P44" s="8">
        <v>1800000000</v>
      </c>
      <c r="Q44" s="8">
        <v>1620000000</v>
      </c>
      <c r="R44" s="8">
        <v>1620000000</v>
      </c>
      <c r="S44" s="9">
        <f t="shared" si="11"/>
        <v>0</v>
      </c>
      <c r="T44" s="10">
        <f t="shared" si="12"/>
        <v>1</v>
      </c>
      <c r="U44" s="10">
        <f t="shared" si="13"/>
        <v>0.9</v>
      </c>
      <c r="V44" s="10">
        <f t="shared" si="14"/>
        <v>0.9</v>
      </c>
    </row>
    <row r="45" spans="1:22" ht="46.5" thickTop="1" thickBot="1" x14ac:dyDescent="0.3">
      <c r="A45" s="7" t="s">
        <v>60</v>
      </c>
      <c r="B45" s="7" t="s">
        <v>68</v>
      </c>
      <c r="C45" s="7" t="s">
        <v>62</v>
      </c>
      <c r="D45" s="7" t="s">
        <v>76</v>
      </c>
      <c r="E45" s="7"/>
      <c r="F45" s="7" t="s">
        <v>21</v>
      </c>
      <c r="G45" s="7" t="s">
        <v>66</v>
      </c>
      <c r="H45" s="7" t="s">
        <v>23</v>
      </c>
      <c r="I45" s="11" t="s">
        <v>77</v>
      </c>
      <c r="J45" s="8">
        <v>0</v>
      </c>
      <c r="K45" s="8">
        <v>1500000000</v>
      </c>
      <c r="L45" s="8">
        <v>0</v>
      </c>
      <c r="M45" s="8">
        <v>1500000000</v>
      </c>
      <c r="N45" s="8">
        <v>1500000000</v>
      </c>
      <c r="O45" s="8">
        <v>0</v>
      </c>
      <c r="P45" s="8">
        <v>1500000000</v>
      </c>
      <c r="Q45" s="8">
        <v>0</v>
      </c>
      <c r="R45" s="8">
        <v>0</v>
      </c>
      <c r="S45" s="9">
        <f t="shared" si="11"/>
        <v>0</v>
      </c>
      <c r="T45" s="10">
        <f t="shared" si="12"/>
        <v>1</v>
      </c>
      <c r="U45" s="10">
        <f t="shared" si="13"/>
        <v>0</v>
      </c>
      <c r="V45" s="10">
        <f t="shared" si="14"/>
        <v>0</v>
      </c>
    </row>
    <row r="46" spans="1:22" ht="70.5" customHeight="1" thickTop="1" thickBot="1" x14ac:dyDescent="0.3">
      <c r="A46" s="7" t="s">
        <v>60</v>
      </c>
      <c r="B46" s="7" t="s">
        <v>68</v>
      </c>
      <c r="C46" s="7" t="s">
        <v>62</v>
      </c>
      <c r="D46" s="7" t="s">
        <v>78</v>
      </c>
      <c r="E46" s="7"/>
      <c r="F46" s="7" t="s">
        <v>21</v>
      </c>
      <c r="G46" s="7" t="s">
        <v>42</v>
      </c>
      <c r="H46" s="7" t="s">
        <v>23</v>
      </c>
      <c r="I46" s="11" t="s">
        <v>79</v>
      </c>
      <c r="J46" s="8">
        <v>18361790080</v>
      </c>
      <c r="K46" s="8">
        <v>0</v>
      </c>
      <c r="L46" s="8">
        <v>0</v>
      </c>
      <c r="M46" s="8">
        <v>18361790080</v>
      </c>
      <c r="N46" s="8">
        <v>18308695855.91</v>
      </c>
      <c r="O46" s="8">
        <v>53094224.090000004</v>
      </c>
      <c r="P46" s="8">
        <v>9006150751.9099998</v>
      </c>
      <c r="Q46" s="8">
        <v>698258860.90999997</v>
      </c>
      <c r="R46" s="8">
        <v>649955753.90999997</v>
      </c>
      <c r="S46" s="9">
        <f t="shared" si="11"/>
        <v>9355639328.0900002</v>
      </c>
      <c r="T46" s="10">
        <f t="shared" si="12"/>
        <v>0.49048326512128387</v>
      </c>
      <c r="U46" s="10">
        <f t="shared" si="13"/>
        <v>3.802782070091066E-2</v>
      </c>
      <c r="V46" s="10">
        <f t="shared" si="14"/>
        <v>3.539718900380763E-2</v>
      </c>
    </row>
    <row r="47" spans="1:22" ht="67.5" customHeight="1" thickTop="1" thickBot="1" x14ac:dyDescent="0.3">
      <c r="A47" s="7" t="s">
        <v>60</v>
      </c>
      <c r="B47" s="7" t="s">
        <v>68</v>
      </c>
      <c r="C47" s="7" t="s">
        <v>62</v>
      </c>
      <c r="D47" s="7" t="s">
        <v>78</v>
      </c>
      <c r="E47" s="7"/>
      <c r="F47" s="7" t="s">
        <v>21</v>
      </c>
      <c r="G47" s="7" t="s">
        <v>73</v>
      </c>
      <c r="H47" s="7" t="s">
        <v>23</v>
      </c>
      <c r="I47" s="11" t="s">
        <v>79</v>
      </c>
      <c r="J47" s="8">
        <v>6581286283</v>
      </c>
      <c r="K47" s="8">
        <v>0</v>
      </c>
      <c r="L47" s="8">
        <v>6581286283</v>
      </c>
      <c r="M47" s="8">
        <v>0</v>
      </c>
      <c r="N47" s="8">
        <v>0</v>
      </c>
      <c r="O47" s="8">
        <v>0</v>
      </c>
      <c r="P47" s="8">
        <v>0</v>
      </c>
      <c r="Q47" s="8">
        <v>0</v>
      </c>
      <c r="R47" s="8">
        <v>0</v>
      </c>
      <c r="S47" s="9">
        <f t="shared" si="11"/>
        <v>0</v>
      </c>
      <c r="T47" s="10">
        <v>0</v>
      </c>
      <c r="U47" s="10">
        <v>0</v>
      </c>
      <c r="V47" s="10">
        <v>0</v>
      </c>
    </row>
    <row r="48" spans="1:22" ht="61.5" customHeight="1" thickTop="1" thickBot="1" x14ac:dyDescent="0.3">
      <c r="A48" s="7" t="s">
        <v>60</v>
      </c>
      <c r="B48" s="7" t="s">
        <v>68</v>
      </c>
      <c r="C48" s="7" t="s">
        <v>62</v>
      </c>
      <c r="D48" s="7" t="s">
        <v>80</v>
      </c>
      <c r="E48" s="7"/>
      <c r="F48" s="7" t="s">
        <v>21</v>
      </c>
      <c r="G48" s="7" t="s">
        <v>22</v>
      </c>
      <c r="H48" s="7" t="s">
        <v>23</v>
      </c>
      <c r="I48" s="11" t="s">
        <v>81</v>
      </c>
      <c r="J48" s="8">
        <v>116011464912</v>
      </c>
      <c r="K48" s="8">
        <v>0</v>
      </c>
      <c r="L48" s="8">
        <v>0</v>
      </c>
      <c r="M48" s="8">
        <v>116011464912</v>
      </c>
      <c r="N48" s="8">
        <v>116011464912</v>
      </c>
      <c r="O48" s="8">
        <v>0</v>
      </c>
      <c r="P48" s="8">
        <v>116011464912</v>
      </c>
      <c r="Q48" s="8">
        <v>20157297788.990002</v>
      </c>
      <c r="R48" s="8">
        <v>20157297788.990002</v>
      </c>
      <c r="S48" s="9">
        <f t="shared" si="11"/>
        <v>0</v>
      </c>
      <c r="T48" s="10">
        <f t="shared" ref="T48:T66" si="15">+P48/M48</f>
        <v>1</v>
      </c>
      <c r="U48" s="10">
        <f t="shared" ref="U48:U66" si="16">+Q48/M48</f>
        <v>0.17375263560614662</v>
      </c>
      <c r="V48" s="10">
        <f t="shared" ref="V48:V66" si="17">+R48/M48</f>
        <v>0.17375263560614662</v>
      </c>
    </row>
    <row r="49" spans="1:22" ht="46.5" thickTop="1" thickBot="1" x14ac:dyDescent="0.3">
      <c r="A49" s="7" t="s">
        <v>60</v>
      </c>
      <c r="B49" s="7" t="s">
        <v>68</v>
      </c>
      <c r="C49" s="7" t="s">
        <v>62</v>
      </c>
      <c r="D49" s="7" t="s">
        <v>80</v>
      </c>
      <c r="E49" s="7"/>
      <c r="F49" s="7" t="s">
        <v>21</v>
      </c>
      <c r="G49" s="7" t="s">
        <v>42</v>
      </c>
      <c r="H49" s="7" t="s">
        <v>23</v>
      </c>
      <c r="I49" s="11" t="s">
        <v>81</v>
      </c>
      <c r="J49" s="8">
        <v>2152512319</v>
      </c>
      <c r="K49" s="8">
        <v>0</v>
      </c>
      <c r="L49" s="8">
        <v>0</v>
      </c>
      <c r="M49" s="8">
        <v>2152512319</v>
      </c>
      <c r="N49" s="8">
        <v>2152512319</v>
      </c>
      <c r="O49" s="8">
        <v>0</v>
      </c>
      <c r="P49" s="8">
        <v>2152512319</v>
      </c>
      <c r="Q49" s="8">
        <v>2152512319</v>
      </c>
      <c r="R49" s="8">
        <v>2152512319</v>
      </c>
      <c r="S49" s="9">
        <f t="shared" si="11"/>
        <v>0</v>
      </c>
      <c r="T49" s="10">
        <f t="shared" si="15"/>
        <v>1</v>
      </c>
      <c r="U49" s="10">
        <f t="shared" si="16"/>
        <v>1</v>
      </c>
      <c r="V49" s="10">
        <f t="shared" si="17"/>
        <v>1</v>
      </c>
    </row>
    <row r="50" spans="1:22" ht="57.75" thickTop="1" thickBot="1" x14ac:dyDescent="0.3">
      <c r="A50" s="7" t="s">
        <v>60</v>
      </c>
      <c r="B50" s="7" t="s">
        <v>68</v>
      </c>
      <c r="C50" s="7" t="s">
        <v>62</v>
      </c>
      <c r="D50" s="7" t="s">
        <v>82</v>
      </c>
      <c r="E50" s="7"/>
      <c r="F50" s="7" t="s">
        <v>21</v>
      </c>
      <c r="G50" s="7" t="s">
        <v>42</v>
      </c>
      <c r="H50" s="7" t="s">
        <v>23</v>
      </c>
      <c r="I50" s="11" t="s">
        <v>83</v>
      </c>
      <c r="J50" s="8">
        <v>1087750116</v>
      </c>
      <c r="K50" s="8">
        <v>0</v>
      </c>
      <c r="L50" s="8">
        <v>0</v>
      </c>
      <c r="M50" s="8">
        <v>1087750116</v>
      </c>
      <c r="N50" s="8">
        <v>1087750114.3099999</v>
      </c>
      <c r="O50" s="8">
        <v>1.69</v>
      </c>
      <c r="P50" s="8">
        <v>1062399999.3099999</v>
      </c>
      <c r="Q50" s="8">
        <v>1062399999.3099999</v>
      </c>
      <c r="R50" s="8">
        <v>1062399999.3099999</v>
      </c>
      <c r="S50" s="9">
        <f t="shared" si="11"/>
        <v>25350116.690000057</v>
      </c>
      <c r="T50" s="10">
        <f t="shared" si="15"/>
        <v>0.97669490784958923</v>
      </c>
      <c r="U50" s="10">
        <f t="shared" si="16"/>
        <v>0.97669490784958923</v>
      </c>
      <c r="V50" s="10">
        <f t="shared" si="17"/>
        <v>0.97669490784958923</v>
      </c>
    </row>
    <row r="51" spans="1:22" ht="57.75" thickTop="1" thickBot="1" x14ac:dyDescent="0.3">
      <c r="A51" s="7" t="s">
        <v>60</v>
      </c>
      <c r="B51" s="7" t="s">
        <v>68</v>
      </c>
      <c r="C51" s="7" t="s">
        <v>62</v>
      </c>
      <c r="D51" s="7" t="s">
        <v>82</v>
      </c>
      <c r="E51" s="7"/>
      <c r="F51" s="7" t="s">
        <v>21</v>
      </c>
      <c r="G51" s="7" t="s">
        <v>73</v>
      </c>
      <c r="H51" s="7" t="s">
        <v>23</v>
      </c>
      <c r="I51" s="11" t="s">
        <v>83</v>
      </c>
      <c r="J51" s="8">
        <v>925000000</v>
      </c>
      <c r="K51" s="8">
        <v>0</v>
      </c>
      <c r="L51" s="8">
        <v>0</v>
      </c>
      <c r="M51" s="8">
        <v>925000000</v>
      </c>
      <c r="N51" s="8">
        <v>924999999</v>
      </c>
      <c r="O51" s="8">
        <v>1</v>
      </c>
      <c r="P51" s="8">
        <v>743890820</v>
      </c>
      <c r="Q51" s="8">
        <v>743890820</v>
      </c>
      <c r="R51" s="8">
        <v>743890820</v>
      </c>
      <c r="S51" s="9">
        <f t="shared" si="11"/>
        <v>181109180</v>
      </c>
      <c r="T51" s="10">
        <f t="shared" si="15"/>
        <v>0.80420629189189186</v>
      </c>
      <c r="U51" s="10">
        <f t="shared" si="16"/>
        <v>0.80420629189189186</v>
      </c>
      <c r="V51" s="10">
        <f t="shared" si="17"/>
        <v>0.80420629189189186</v>
      </c>
    </row>
    <row r="52" spans="1:22" ht="102.75" thickTop="1" thickBot="1" x14ac:dyDescent="0.3">
      <c r="A52" s="7" t="s">
        <v>60</v>
      </c>
      <c r="B52" s="7" t="s">
        <v>68</v>
      </c>
      <c r="C52" s="7" t="s">
        <v>62</v>
      </c>
      <c r="D52" s="7" t="s">
        <v>84</v>
      </c>
      <c r="E52" s="7"/>
      <c r="F52" s="7" t="s">
        <v>21</v>
      </c>
      <c r="G52" s="7" t="s">
        <v>42</v>
      </c>
      <c r="H52" s="7" t="s">
        <v>23</v>
      </c>
      <c r="I52" s="11" t="s">
        <v>85</v>
      </c>
      <c r="J52" s="8">
        <v>2000000000</v>
      </c>
      <c r="K52" s="8">
        <v>0</v>
      </c>
      <c r="L52" s="8">
        <v>0</v>
      </c>
      <c r="M52" s="8">
        <v>2000000000</v>
      </c>
      <c r="N52" s="8">
        <v>1904800644.45</v>
      </c>
      <c r="O52" s="8">
        <v>95199355.549999997</v>
      </c>
      <c r="P52" s="8">
        <v>1904797024.8499999</v>
      </c>
      <c r="Q52" s="8">
        <v>1411944587.3199999</v>
      </c>
      <c r="R52" s="8">
        <v>1401339988.3199999</v>
      </c>
      <c r="S52" s="9">
        <f t="shared" si="11"/>
        <v>95202975.150000095</v>
      </c>
      <c r="T52" s="10">
        <f t="shared" si="15"/>
        <v>0.95239851242499995</v>
      </c>
      <c r="U52" s="10">
        <f t="shared" si="16"/>
        <v>0.70597229365999992</v>
      </c>
      <c r="V52" s="10">
        <f t="shared" si="17"/>
        <v>0.70066999415999998</v>
      </c>
    </row>
    <row r="53" spans="1:22" ht="102.75" thickTop="1" thickBot="1" x14ac:dyDescent="0.3">
      <c r="A53" s="7" t="s">
        <v>60</v>
      </c>
      <c r="B53" s="7" t="s">
        <v>68</v>
      </c>
      <c r="C53" s="7" t="s">
        <v>62</v>
      </c>
      <c r="D53" s="7" t="s">
        <v>84</v>
      </c>
      <c r="E53" s="7"/>
      <c r="F53" s="7" t="s">
        <v>21</v>
      </c>
      <c r="G53" s="7" t="s">
        <v>73</v>
      </c>
      <c r="H53" s="7" t="s">
        <v>23</v>
      </c>
      <c r="I53" s="11" t="s">
        <v>85</v>
      </c>
      <c r="J53" s="8">
        <v>2000000000</v>
      </c>
      <c r="K53" s="8">
        <v>0</v>
      </c>
      <c r="L53" s="8">
        <v>0</v>
      </c>
      <c r="M53" s="8">
        <v>2000000000</v>
      </c>
      <c r="N53" s="8">
        <v>2000000000</v>
      </c>
      <c r="O53" s="8">
        <v>0</v>
      </c>
      <c r="P53" s="8">
        <v>2000000000</v>
      </c>
      <c r="Q53" s="8">
        <v>2000000000</v>
      </c>
      <c r="R53" s="8">
        <v>2000000000</v>
      </c>
      <c r="S53" s="9">
        <f t="shared" si="11"/>
        <v>0</v>
      </c>
      <c r="T53" s="10">
        <f t="shared" si="15"/>
        <v>1</v>
      </c>
      <c r="U53" s="10">
        <f t="shared" si="16"/>
        <v>1</v>
      </c>
      <c r="V53" s="10">
        <f t="shared" si="17"/>
        <v>1</v>
      </c>
    </row>
    <row r="54" spans="1:22" ht="102.75" thickTop="1" thickBot="1" x14ac:dyDescent="0.3">
      <c r="A54" s="7" t="s">
        <v>60</v>
      </c>
      <c r="B54" s="7" t="s">
        <v>68</v>
      </c>
      <c r="C54" s="7" t="s">
        <v>62</v>
      </c>
      <c r="D54" s="7" t="s">
        <v>84</v>
      </c>
      <c r="E54" s="7"/>
      <c r="F54" s="7" t="s">
        <v>21</v>
      </c>
      <c r="G54" s="7" t="s">
        <v>66</v>
      </c>
      <c r="H54" s="7" t="s">
        <v>23</v>
      </c>
      <c r="I54" s="11" t="s">
        <v>85</v>
      </c>
      <c r="J54" s="8">
        <v>0</v>
      </c>
      <c r="K54" s="8">
        <v>5040000000</v>
      </c>
      <c r="L54" s="8">
        <v>0</v>
      </c>
      <c r="M54" s="8">
        <v>5040000000</v>
      </c>
      <c r="N54" s="8">
        <v>5040000000</v>
      </c>
      <c r="O54" s="8">
        <v>0</v>
      </c>
      <c r="P54" s="8">
        <v>5040000000</v>
      </c>
      <c r="Q54" s="8">
        <v>0</v>
      </c>
      <c r="R54" s="8">
        <v>0</v>
      </c>
      <c r="S54" s="9">
        <f t="shared" si="11"/>
        <v>0</v>
      </c>
      <c r="T54" s="10">
        <f t="shared" si="15"/>
        <v>1</v>
      </c>
      <c r="U54" s="10">
        <f t="shared" si="16"/>
        <v>0</v>
      </c>
      <c r="V54" s="10">
        <f t="shared" si="17"/>
        <v>0</v>
      </c>
    </row>
    <row r="55" spans="1:22" ht="35.25" thickTop="1" thickBot="1" x14ac:dyDescent="0.3">
      <c r="A55" s="7" t="s">
        <v>60</v>
      </c>
      <c r="B55" s="7" t="s">
        <v>68</v>
      </c>
      <c r="C55" s="7" t="s">
        <v>62</v>
      </c>
      <c r="D55" s="7" t="s">
        <v>67</v>
      </c>
      <c r="E55" s="7"/>
      <c r="F55" s="7" t="s">
        <v>21</v>
      </c>
      <c r="G55" s="7" t="s">
        <v>42</v>
      </c>
      <c r="H55" s="7" t="s">
        <v>23</v>
      </c>
      <c r="I55" s="11" t="s">
        <v>86</v>
      </c>
      <c r="J55" s="8">
        <v>2274360000</v>
      </c>
      <c r="K55" s="8">
        <v>0</v>
      </c>
      <c r="L55" s="8">
        <v>0</v>
      </c>
      <c r="M55" s="8">
        <v>2274360000</v>
      </c>
      <c r="N55" s="8">
        <v>2192819479.25</v>
      </c>
      <c r="O55" s="8">
        <v>81540520.75</v>
      </c>
      <c r="P55" s="8">
        <v>1920044479.25</v>
      </c>
      <c r="Q55" s="8">
        <v>1175028335.75</v>
      </c>
      <c r="R55" s="8">
        <v>1175028335.75</v>
      </c>
      <c r="S55" s="9">
        <f t="shared" si="11"/>
        <v>354315520.75</v>
      </c>
      <c r="T55" s="10">
        <f t="shared" si="15"/>
        <v>0.84421308818744611</v>
      </c>
      <c r="U55" s="10">
        <f t="shared" si="16"/>
        <v>0.5166413126110202</v>
      </c>
      <c r="V55" s="10">
        <f t="shared" si="17"/>
        <v>0.5166413126110202</v>
      </c>
    </row>
    <row r="56" spans="1:22" ht="35.25" thickTop="1" thickBot="1" x14ac:dyDescent="0.3">
      <c r="A56" s="7" t="s">
        <v>60</v>
      </c>
      <c r="B56" s="7" t="s">
        <v>68</v>
      </c>
      <c r="C56" s="7" t="s">
        <v>62</v>
      </c>
      <c r="D56" s="7" t="s">
        <v>67</v>
      </c>
      <c r="E56" s="7"/>
      <c r="F56" s="7" t="s">
        <v>21</v>
      </c>
      <c r="G56" s="7" t="s">
        <v>73</v>
      </c>
      <c r="H56" s="7" t="s">
        <v>23</v>
      </c>
      <c r="I56" s="11" t="s">
        <v>86</v>
      </c>
      <c r="J56" s="8">
        <v>1750000000</v>
      </c>
      <c r="K56" s="8">
        <v>0</v>
      </c>
      <c r="L56" s="8">
        <v>0</v>
      </c>
      <c r="M56" s="8">
        <v>1750000000</v>
      </c>
      <c r="N56" s="8">
        <v>1700000000</v>
      </c>
      <c r="O56" s="8">
        <v>50000000</v>
      </c>
      <c r="P56" s="8">
        <v>1700000000</v>
      </c>
      <c r="Q56" s="8">
        <v>1700000000</v>
      </c>
      <c r="R56" s="8">
        <v>1700000000</v>
      </c>
      <c r="S56" s="9">
        <f t="shared" si="11"/>
        <v>50000000</v>
      </c>
      <c r="T56" s="10">
        <f t="shared" si="15"/>
        <v>0.97142857142857142</v>
      </c>
      <c r="U56" s="10">
        <f t="shared" si="16"/>
        <v>0.97142857142857142</v>
      </c>
      <c r="V56" s="10">
        <f t="shared" si="17"/>
        <v>0.97142857142857142</v>
      </c>
    </row>
    <row r="57" spans="1:22" ht="60" customHeight="1" thickTop="1" thickBot="1" x14ac:dyDescent="0.3">
      <c r="A57" s="7" t="s">
        <v>60</v>
      </c>
      <c r="B57" s="7" t="s">
        <v>68</v>
      </c>
      <c r="C57" s="7" t="s">
        <v>62</v>
      </c>
      <c r="D57" s="7" t="s">
        <v>87</v>
      </c>
      <c r="E57" s="7"/>
      <c r="F57" s="7" t="s">
        <v>21</v>
      </c>
      <c r="G57" s="7" t="s">
        <v>42</v>
      </c>
      <c r="H57" s="7" t="s">
        <v>23</v>
      </c>
      <c r="I57" s="11" t="s">
        <v>88</v>
      </c>
      <c r="J57" s="8">
        <v>4000000000</v>
      </c>
      <c r="K57" s="8">
        <v>0</v>
      </c>
      <c r="L57" s="8">
        <v>0</v>
      </c>
      <c r="M57" s="8">
        <v>4000000000</v>
      </c>
      <c r="N57" s="8">
        <v>3983978896.9499998</v>
      </c>
      <c r="O57" s="8">
        <v>16021103.050000001</v>
      </c>
      <c r="P57" s="8">
        <v>687861896.95000005</v>
      </c>
      <c r="Q57" s="8">
        <v>169653342.94999999</v>
      </c>
      <c r="R57" s="8">
        <v>169653342.94999999</v>
      </c>
      <c r="S57" s="9">
        <f t="shared" si="11"/>
        <v>3312138103.0500002</v>
      </c>
      <c r="T57" s="10">
        <f t="shared" si="15"/>
        <v>0.1719654742375</v>
      </c>
      <c r="U57" s="10">
        <f t="shared" si="16"/>
        <v>4.2413335737499995E-2</v>
      </c>
      <c r="V57" s="10">
        <f t="shared" si="17"/>
        <v>4.2413335737499995E-2</v>
      </c>
    </row>
    <row r="58" spans="1:22" ht="60.75" customHeight="1" thickTop="1" thickBot="1" x14ac:dyDescent="0.3">
      <c r="A58" s="7" t="s">
        <v>60</v>
      </c>
      <c r="B58" s="7" t="s">
        <v>68</v>
      </c>
      <c r="C58" s="7" t="s">
        <v>62</v>
      </c>
      <c r="D58" s="7" t="s">
        <v>87</v>
      </c>
      <c r="E58" s="7"/>
      <c r="F58" s="7" t="s">
        <v>21</v>
      </c>
      <c r="G58" s="7" t="s">
        <v>66</v>
      </c>
      <c r="H58" s="7" t="s">
        <v>23</v>
      </c>
      <c r="I58" s="11" t="s">
        <v>88</v>
      </c>
      <c r="J58" s="8">
        <v>0</v>
      </c>
      <c r="K58" s="8">
        <v>1880000000</v>
      </c>
      <c r="L58" s="8">
        <v>0</v>
      </c>
      <c r="M58" s="8">
        <v>1880000000</v>
      </c>
      <c r="N58" s="8">
        <v>1880000000</v>
      </c>
      <c r="O58" s="8">
        <v>0</v>
      </c>
      <c r="P58" s="8">
        <v>1413301178</v>
      </c>
      <c r="Q58" s="8">
        <v>0</v>
      </c>
      <c r="R58" s="8">
        <v>0</v>
      </c>
      <c r="S58" s="9">
        <f t="shared" si="11"/>
        <v>466698822</v>
      </c>
      <c r="T58" s="10">
        <f t="shared" si="15"/>
        <v>0.75175594574468085</v>
      </c>
      <c r="U58" s="10">
        <f t="shared" si="16"/>
        <v>0</v>
      </c>
      <c r="V58" s="10">
        <f t="shared" si="17"/>
        <v>0</v>
      </c>
    </row>
    <row r="59" spans="1:22" ht="82.5" customHeight="1" thickTop="1" thickBot="1" x14ac:dyDescent="0.3">
      <c r="A59" s="7" t="s">
        <v>60</v>
      </c>
      <c r="B59" s="7" t="s">
        <v>68</v>
      </c>
      <c r="C59" s="7" t="s">
        <v>62</v>
      </c>
      <c r="D59" s="7" t="s">
        <v>89</v>
      </c>
      <c r="E59" s="7" t="s">
        <v>0</v>
      </c>
      <c r="F59" s="7" t="s">
        <v>21</v>
      </c>
      <c r="G59" s="7" t="s">
        <v>66</v>
      </c>
      <c r="H59" s="7" t="s">
        <v>23</v>
      </c>
      <c r="I59" s="11" t="s">
        <v>90</v>
      </c>
      <c r="J59" s="8">
        <v>0</v>
      </c>
      <c r="K59" s="8">
        <v>18999185000</v>
      </c>
      <c r="L59" s="8">
        <v>0</v>
      </c>
      <c r="M59" s="8">
        <v>18999185000</v>
      </c>
      <c r="N59" s="8">
        <v>18999185000</v>
      </c>
      <c r="O59" s="8">
        <v>0</v>
      </c>
      <c r="P59" s="8">
        <v>17598285000</v>
      </c>
      <c r="Q59" s="8">
        <v>0</v>
      </c>
      <c r="R59" s="8">
        <v>0</v>
      </c>
      <c r="S59" s="9">
        <f t="shared" si="11"/>
        <v>1400900000</v>
      </c>
      <c r="T59" s="10">
        <f t="shared" si="15"/>
        <v>0.92626525822028682</v>
      </c>
      <c r="U59" s="10">
        <f t="shared" si="16"/>
        <v>0</v>
      </c>
      <c r="V59" s="10">
        <f t="shared" si="17"/>
        <v>0</v>
      </c>
    </row>
    <row r="60" spans="1:22" ht="63" customHeight="1" thickTop="1" thickBot="1" x14ac:dyDescent="0.3">
      <c r="A60" s="7" t="s">
        <v>60</v>
      </c>
      <c r="B60" s="7" t="s">
        <v>91</v>
      </c>
      <c r="C60" s="7" t="s">
        <v>62</v>
      </c>
      <c r="D60" s="7" t="s">
        <v>92</v>
      </c>
      <c r="E60" s="7"/>
      <c r="F60" s="7" t="s">
        <v>21</v>
      </c>
      <c r="G60" s="7" t="s">
        <v>42</v>
      </c>
      <c r="H60" s="7" t="s">
        <v>23</v>
      </c>
      <c r="I60" s="11" t="s">
        <v>93</v>
      </c>
      <c r="J60" s="8">
        <v>167941500</v>
      </c>
      <c r="K60" s="8">
        <v>0</v>
      </c>
      <c r="L60" s="8">
        <v>0</v>
      </c>
      <c r="M60" s="8">
        <v>167941500</v>
      </c>
      <c r="N60" s="8">
        <v>161993782</v>
      </c>
      <c r="O60" s="8">
        <v>5947718</v>
      </c>
      <c r="P60" s="8">
        <v>161820729</v>
      </c>
      <c r="Q60" s="8">
        <v>107417591</v>
      </c>
      <c r="R60" s="8">
        <v>107417591</v>
      </c>
      <c r="S60" s="9">
        <f t="shared" si="11"/>
        <v>6120771</v>
      </c>
      <c r="T60" s="10">
        <f t="shared" si="15"/>
        <v>0.96355414831950414</v>
      </c>
      <c r="U60" s="10">
        <f t="shared" si="16"/>
        <v>0.63961314505348588</v>
      </c>
      <c r="V60" s="10">
        <f t="shared" si="17"/>
        <v>0.63961314505348588</v>
      </c>
    </row>
    <row r="61" spans="1:22" ht="114" thickTop="1" thickBot="1" x14ac:dyDescent="0.3">
      <c r="A61" s="7" t="s">
        <v>60</v>
      </c>
      <c r="B61" s="7" t="s">
        <v>91</v>
      </c>
      <c r="C61" s="7" t="s">
        <v>62</v>
      </c>
      <c r="D61" s="7" t="s">
        <v>94</v>
      </c>
      <c r="E61" s="7"/>
      <c r="F61" s="7" t="s">
        <v>21</v>
      </c>
      <c r="G61" s="7" t="s">
        <v>42</v>
      </c>
      <c r="H61" s="7" t="s">
        <v>23</v>
      </c>
      <c r="I61" s="11" t="s">
        <v>95</v>
      </c>
      <c r="J61" s="8">
        <v>295673983</v>
      </c>
      <c r="K61" s="8">
        <v>0</v>
      </c>
      <c r="L61" s="8">
        <v>0</v>
      </c>
      <c r="M61" s="8">
        <v>295673983</v>
      </c>
      <c r="N61" s="8">
        <v>261273983.03999999</v>
      </c>
      <c r="O61" s="8">
        <v>34399999.960000001</v>
      </c>
      <c r="P61" s="8">
        <v>138392968</v>
      </c>
      <c r="Q61" s="8">
        <v>82682795</v>
      </c>
      <c r="R61" s="8">
        <v>82682795</v>
      </c>
      <c r="S61" s="9">
        <f t="shared" si="11"/>
        <v>157281015</v>
      </c>
      <c r="T61" s="10">
        <f t="shared" si="15"/>
        <v>0.46805933547423412</v>
      </c>
      <c r="U61" s="10">
        <f t="shared" si="16"/>
        <v>0.27964176679014735</v>
      </c>
      <c r="V61" s="10">
        <f t="shared" si="17"/>
        <v>0.27964176679014735</v>
      </c>
    </row>
    <row r="62" spans="1:22" ht="91.5" thickTop="1" thickBot="1" x14ac:dyDescent="0.3">
      <c r="A62" s="7" t="s">
        <v>60</v>
      </c>
      <c r="B62" s="7" t="s">
        <v>91</v>
      </c>
      <c r="C62" s="7" t="s">
        <v>62</v>
      </c>
      <c r="D62" s="7" t="s">
        <v>96</v>
      </c>
      <c r="E62" s="7"/>
      <c r="F62" s="7" t="s">
        <v>21</v>
      </c>
      <c r="G62" s="7" t="s">
        <v>42</v>
      </c>
      <c r="H62" s="7" t="s">
        <v>23</v>
      </c>
      <c r="I62" s="11" t="s">
        <v>97</v>
      </c>
      <c r="J62" s="8">
        <v>148526590</v>
      </c>
      <c r="K62" s="8">
        <v>0</v>
      </c>
      <c r="L62" s="8">
        <v>0</v>
      </c>
      <c r="M62" s="8">
        <v>148526590</v>
      </c>
      <c r="N62" s="8">
        <v>119362960</v>
      </c>
      <c r="O62" s="8">
        <v>29163630</v>
      </c>
      <c r="P62" s="8">
        <v>113897145</v>
      </c>
      <c r="Q62" s="8">
        <v>65410959</v>
      </c>
      <c r="R62" s="8">
        <v>65410959</v>
      </c>
      <c r="S62" s="9">
        <f t="shared" si="11"/>
        <v>34629445</v>
      </c>
      <c r="T62" s="10">
        <f t="shared" si="15"/>
        <v>0.76684683193763492</v>
      </c>
      <c r="U62" s="10">
        <f t="shared" si="16"/>
        <v>0.44039898175808118</v>
      </c>
      <c r="V62" s="10">
        <f t="shared" si="17"/>
        <v>0.44039898175808118</v>
      </c>
    </row>
    <row r="63" spans="1:22" ht="46.5" thickTop="1" thickBot="1" x14ac:dyDescent="0.3">
      <c r="A63" s="7" t="s">
        <v>60</v>
      </c>
      <c r="B63" s="7" t="s">
        <v>98</v>
      </c>
      <c r="C63" s="7" t="s">
        <v>62</v>
      </c>
      <c r="D63" s="7" t="s">
        <v>92</v>
      </c>
      <c r="E63" s="7"/>
      <c r="F63" s="7" t="s">
        <v>21</v>
      </c>
      <c r="G63" s="7" t="s">
        <v>42</v>
      </c>
      <c r="H63" s="7" t="s">
        <v>23</v>
      </c>
      <c r="I63" s="11" t="s">
        <v>99</v>
      </c>
      <c r="J63" s="8">
        <v>500000000</v>
      </c>
      <c r="K63" s="8">
        <v>0</v>
      </c>
      <c r="L63" s="8">
        <v>0</v>
      </c>
      <c r="M63" s="8">
        <v>500000000</v>
      </c>
      <c r="N63" s="8">
        <v>485267935</v>
      </c>
      <c r="O63" s="8">
        <v>14732065</v>
      </c>
      <c r="P63" s="8">
        <v>485267935</v>
      </c>
      <c r="Q63" s="8">
        <v>456387411</v>
      </c>
      <c r="R63" s="8">
        <v>456387411</v>
      </c>
      <c r="S63" s="9">
        <f t="shared" si="11"/>
        <v>14732065</v>
      </c>
      <c r="T63" s="10">
        <f t="shared" si="15"/>
        <v>0.97053586999999997</v>
      </c>
      <c r="U63" s="10">
        <f t="shared" si="16"/>
        <v>0.91277482200000004</v>
      </c>
      <c r="V63" s="10">
        <f t="shared" si="17"/>
        <v>0.91277482200000004</v>
      </c>
    </row>
    <row r="64" spans="1:22" ht="57.75" customHeight="1" thickTop="1" thickBot="1" x14ac:dyDescent="0.3">
      <c r="A64" s="7" t="s">
        <v>60</v>
      </c>
      <c r="B64" s="7" t="s">
        <v>98</v>
      </c>
      <c r="C64" s="7" t="s">
        <v>62</v>
      </c>
      <c r="D64" s="7" t="s">
        <v>92</v>
      </c>
      <c r="E64" s="7"/>
      <c r="F64" s="7" t="s">
        <v>21</v>
      </c>
      <c r="G64" s="7" t="s">
        <v>73</v>
      </c>
      <c r="H64" s="7" t="s">
        <v>23</v>
      </c>
      <c r="I64" s="11" t="s">
        <v>99</v>
      </c>
      <c r="J64" s="8">
        <v>2500000000</v>
      </c>
      <c r="K64" s="8">
        <v>0</v>
      </c>
      <c r="L64" s="8">
        <v>0</v>
      </c>
      <c r="M64" s="8">
        <v>2500000000</v>
      </c>
      <c r="N64" s="8">
        <v>1735482352.8199999</v>
      </c>
      <c r="O64" s="8">
        <v>764517647.17999995</v>
      </c>
      <c r="P64" s="8">
        <v>1580607352.8199999</v>
      </c>
      <c r="Q64" s="8">
        <v>901431014.82000005</v>
      </c>
      <c r="R64" s="8">
        <v>901431014.82000005</v>
      </c>
      <c r="S64" s="9">
        <f t="shared" si="11"/>
        <v>919392647.18000007</v>
      </c>
      <c r="T64" s="10">
        <f t="shared" si="15"/>
        <v>0.63224294112799995</v>
      </c>
      <c r="U64" s="10">
        <f t="shared" si="16"/>
        <v>0.36057240592799999</v>
      </c>
      <c r="V64" s="10">
        <f t="shared" si="17"/>
        <v>0.36057240592799999</v>
      </c>
    </row>
    <row r="65" spans="1:22" ht="54.75" customHeight="1" thickTop="1" thickBot="1" x14ac:dyDescent="0.3">
      <c r="A65" s="7" t="s">
        <v>60</v>
      </c>
      <c r="B65" s="7" t="s">
        <v>98</v>
      </c>
      <c r="C65" s="7" t="s">
        <v>62</v>
      </c>
      <c r="D65" s="7" t="s">
        <v>94</v>
      </c>
      <c r="E65" s="7"/>
      <c r="F65" s="7" t="s">
        <v>21</v>
      </c>
      <c r="G65" s="7" t="s">
        <v>42</v>
      </c>
      <c r="H65" s="7" t="s">
        <v>23</v>
      </c>
      <c r="I65" s="11" t="s">
        <v>100</v>
      </c>
      <c r="J65" s="8">
        <v>2000000000</v>
      </c>
      <c r="K65" s="8">
        <v>0</v>
      </c>
      <c r="L65" s="8">
        <v>0</v>
      </c>
      <c r="M65" s="8">
        <v>2000000000</v>
      </c>
      <c r="N65" s="8">
        <v>1531952283.8599999</v>
      </c>
      <c r="O65" s="8">
        <v>468047716.13999999</v>
      </c>
      <c r="P65" s="8">
        <v>1127428575.8599999</v>
      </c>
      <c r="Q65" s="8">
        <v>861762154.86000001</v>
      </c>
      <c r="R65" s="8">
        <v>812025266.86000001</v>
      </c>
      <c r="S65" s="9">
        <f t="shared" si="11"/>
        <v>872571424.1400001</v>
      </c>
      <c r="T65" s="10">
        <f t="shared" si="15"/>
        <v>0.56371428793</v>
      </c>
      <c r="U65" s="10">
        <f t="shared" si="16"/>
        <v>0.43088107742999998</v>
      </c>
      <c r="V65" s="10">
        <f t="shared" si="17"/>
        <v>0.40601263342999999</v>
      </c>
    </row>
    <row r="66" spans="1:22" ht="30.75" customHeight="1" thickTop="1" thickBot="1" x14ac:dyDescent="0.3">
      <c r="A66" s="24"/>
      <c r="B66" s="24"/>
      <c r="C66" s="24"/>
      <c r="D66" s="24"/>
      <c r="E66" s="24"/>
      <c r="F66" s="24"/>
      <c r="G66" s="24"/>
      <c r="H66" s="24"/>
      <c r="I66" s="25" t="s">
        <v>108</v>
      </c>
      <c r="J66" s="29">
        <f t="shared" ref="J66:R66" si="18">+J7+J31+J33</f>
        <v>619372526074</v>
      </c>
      <c r="K66" s="29">
        <f t="shared" si="18"/>
        <v>54688765773</v>
      </c>
      <c r="L66" s="29">
        <f t="shared" si="18"/>
        <v>14054621773</v>
      </c>
      <c r="M66" s="29">
        <f t="shared" si="18"/>
        <v>660006670074</v>
      </c>
      <c r="N66" s="29">
        <f t="shared" si="18"/>
        <v>653448135862.34009</v>
      </c>
      <c r="O66" s="29">
        <f t="shared" si="18"/>
        <v>6558534211.6599998</v>
      </c>
      <c r="P66" s="29">
        <f t="shared" si="18"/>
        <v>626770365849.30005</v>
      </c>
      <c r="Q66" s="29">
        <f t="shared" si="18"/>
        <v>449754328428.06995</v>
      </c>
      <c r="R66" s="29">
        <f t="shared" si="18"/>
        <v>427329529186.80005</v>
      </c>
      <c r="S66" s="27">
        <f t="shared" si="11"/>
        <v>33236304224.699951</v>
      </c>
      <c r="T66" s="28">
        <f t="shared" si="15"/>
        <v>0.94964247221778308</v>
      </c>
      <c r="U66" s="28">
        <f t="shared" si="16"/>
        <v>0.68143906542284405</v>
      </c>
      <c r="V66" s="28">
        <f t="shared" si="17"/>
        <v>0.64746244024910815</v>
      </c>
    </row>
    <row r="67" spans="1:22" ht="15.75" thickTop="1" x14ac:dyDescent="0.25">
      <c r="A67" s="4" t="s">
        <v>116</v>
      </c>
      <c r="B67" s="13"/>
      <c r="C67" s="13"/>
      <c r="D67" s="13"/>
      <c r="E67" s="14"/>
      <c r="F67" s="15"/>
      <c r="G67" s="16"/>
      <c r="H67" s="4"/>
      <c r="I67" s="4"/>
      <c r="J67" s="4"/>
      <c r="K67" s="3"/>
      <c r="L67" s="4"/>
      <c r="M67" s="5"/>
    </row>
    <row r="68" spans="1:22" x14ac:dyDescent="0.25">
      <c r="A68" s="4" t="s">
        <v>117</v>
      </c>
      <c r="B68" s="4"/>
      <c r="C68" s="4"/>
      <c r="D68" s="4"/>
      <c r="E68" s="4"/>
      <c r="F68" s="4"/>
      <c r="G68" s="4"/>
      <c r="H68" s="4"/>
      <c r="I68" s="4"/>
      <c r="J68" s="4"/>
      <c r="K68" s="3"/>
      <c r="L68" s="4"/>
      <c r="M68" s="5"/>
    </row>
    <row r="69" spans="1:22" x14ac:dyDescent="0.25">
      <c r="A69" s="4" t="s">
        <v>118</v>
      </c>
      <c r="B69" s="4"/>
      <c r="C69" s="4"/>
      <c r="D69" s="4"/>
      <c r="E69" s="4"/>
      <c r="F69" s="4"/>
      <c r="G69" s="4"/>
      <c r="H69" s="4"/>
      <c r="I69" s="4"/>
      <c r="J69" s="4"/>
      <c r="K69" s="3"/>
      <c r="L69" s="4"/>
      <c r="M69" s="5"/>
    </row>
    <row r="70" spans="1:22" x14ac:dyDescent="0.25">
      <c r="A70" s="4" t="s">
        <v>119</v>
      </c>
      <c r="B70" s="4"/>
      <c r="C70" s="4"/>
      <c r="D70" s="4"/>
      <c r="E70" s="4"/>
      <c r="F70" s="4"/>
      <c r="G70" s="4"/>
      <c r="H70" s="4"/>
      <c r="I70" s="4"/>
      <c r="J70" s="4"/>
      <c r="K70" s="4"/>
      <c r="L70" s="4"/>
      <c r="M70" s="5"/>
      <c r="S70" s="2"/>
    </row>
    <row r="71" spans="1:22" ht="12.75" customHeight="1" x14ac:dyDescent="0.25">
      <c r="A71" s="4" t="s">
        <v>120</v>
      </c>
      <c r="B71" s="4"/>
      <c r="C71" s="4"/>
      <c r="D71" s="4"/>
      <c r="E71" s="4"/>
      <c r="F71" s="4"/>
      <c r="G71" s="4"/>
      <c r="H71" s="4"/>
      <c r="I71" s="4"/>
      <c r="J71" s="4"/>
      <c r="K71" s="4"/>
      <c r="L71" s="4"/>
      <c r="M71" s="5"/>
    </row>
    <row r="72" spans="1:22" x14ac:dyDescent="0.25">
      <c r="A72" s="4" t="s">
        <v>121</v>
      </c>
      <c r="B72" s="4"/>
      <c r="C72" s="4"/>
      <c r="D72" s="4"/>
      <c r="E72" s="4"/>
      <c r="F72" s="4"/>
      <c r="G72" s="4"/>
      <c r="H72" s="4"/>
      <c r="I72" s="4"/>
      <c r="J72" s="4"/>
      <c r="K72" s="4"/>
      <c r="L72" s="4"/>
      <c r="M72" s="5"/>
    </row>
    <row r="73" spans="1:22" ht="17.25" customHeight="1" x14ac:dyDescent="0.25">
      <c r="A73" s="4" t="s">
        <v>122</v>
      </c>
      <c r="B73" s="4"/>
      <c r="C73" s="4"/>
      <c r="D73" s="4"/>
      <c r="E73" s="4"/>
      <c r="F73" s="4"/>
      <c r="G73" s="4"/>
      <c r="H73" s="4"/>
      <c r="I73" s="4"/>
      <c r="J73" s="4"/>
      <c r="K73" s="4"/>
      <c r="L73" s="4"/>
      <c r="M73" s="5"/>
    </row>
    <row r="74" spans="1:22" ht="15.75" customHeight="1" x14ac:dyDescent="0.25">
      <c r="A74" s="4" t="s">
        <v>123</v>
      </c>
      <c r="B74" s="4"/>
      <c r="C74" s="4"/>
      <c r="D74" s="4"/>
      <c r="E74" s="4"/>
      <c r="F74" s="4"/>
      <c r="G74" s="4"/>
      <c r="H74" s="4"/>
      <c r="I74" s="4"/>
      <c r="J74" s="4"/>
      <c r="K74" s="4"/>
      <c r="L74" s="4"/>
      <c r="M74" s="5"/>
    </row>
    <row r="75" spans="1:22" ht="18" customHeight="1" x14ac:dyDescent="0.25">
      <c r="A75" s="17" t="s">
        <v>124</v>
      </c>
      <c r="B75" s="4"/>
      <c r="C75" s="4"/>
      <c r="D75" s="4"/>
      <c r="E75" s="4"/>
      <c r="F75" s="4"/>
      <c r="G75" s="4"/>
      <c r="H75" s="4"/>
      <c r="I75" s="4"/>
      <c r="J75" s="4"/>
      <c r="K75" s="4"/>
      <c r="L75" s="4"/>
    </row>
    <row r="76" spans="1:22" ht="13.5" customHeight="1" x14ac:dyDescent="0.25">
      <c r="A76" s="17" t="s">
        <v>125</v>
      </c>
      <c r="B76" s="4"/>
      <c r="C76" s="4"/>
      <c r="D76" s="4"/>
      <c r="E76" s="4"/>
      <c r="F76" s="4"/>
      <c r="G76" s="4"/>
      <c r="H76" s="4"/>
      <c r="I76" s="4"/>
      <c r="J76" s="4"/>
      <c r="K76" s="4"/>
      <c r="L76" s="4"/>
    </row>
    <row r="77" spans="1:22" ht="14.25" customHeight="1" x14ac:dyDescent="0.25">
      <c r="A77" s="17" t="s">
        <v>126</v>
      </c>
      <c r="B77" s="4"/>
      <c r="C77" s="4"/>
      <c r="D77" s="4"/>
      <c r="E77" s="4"/>
      <c r="F77" s="4"/>
      <c r="G77" s="4"/>
      <c r="H77" s="4"/>
      <c r="I77" s="4"/>
      <c r="J77" s="4"/>
      <c r="K77" s="4"/>
      <c r="L77" s="4"/>
    </row>
    <row r="78" spans="1:22" ht="13.5" customHeight="1" x14ac:dyDescent="0.25">
      <c r="A78" s="17" t="s">
        <v>127</v>
      </c>
      <c r="B78" s="4"/>
      <c r="C78" s="4"/>
      <c r="D78" s="4"/>
      <c r="E78" s="4"/>
      <c r="F78" s="4"/>
      <c r="G78" s="4"/>
      <c r="H78" s="4"/>
      <c r="I78" s="4"/>
      <c r="J78" s="4"/>
      <c r="K78" s="4"/>
      <c r="L78" s="4"/>
    </row>
    <row r="79" spans="1:22" ht="15.75" customHeight="1" x14ac:dyDescent="0.25">
      <c r="A79" s="17" t="s">
        <v>128</v>
      </c>
      <c r="B79" s="4"/>
      <c r="C79" s="4"/>
      <c r="D79" s="4"/>
      <c r="E79" s="4"/>
      <c r="F79" s="4"/>
      <c r="G79" s="4"/>
      <c r="H79" s="4"/>
      <c r="I79" s="4"/>
      <c r="J79" s="4"/>
      <c r="K79" s="4"/>
      <c r="L79" s="4"/>
    </row>
    <row r="80" spans="1:22" ht="14.25" customHeight="1" x14ac:dyDescent="0.25">
      <c r="A80" s="17" t="s">
        <v>129</v>
      </c>
      <c r="B80" s="4"/>
      <c r="C80" s="4"/>
      <c r="D80" s="4"/>
      <c r="E80" s="4"/>
      <c r="F80" s="4"/>
      <c r="G80" s="4"/>
      <c r="H80" s="4"/>
      <c r="I80" s="4"/>
      <c r="J80" s="4"/>
      <c r="K80" s="4"/>
      <c r="L80" s="4"/>
    </row>
    <row r="81" spans="1:22" ht="16.5" customHeight="1" x14ac:dyDescent="0.25">
      <c r="A81" s="17" t="s">
        <v>130</v>
      </c>
      <c r="B81" s="4"/>
      <c r="C81" s="4"/>
      <c r="D81" s="4"/>
      <c r="E81" s="4"/>
      <c r="F81" s="4"/>
      <c r="G81" s="4"/>
      <c r="H81" s="4"/>
      <c r="I81" s="4"/>
      <c r="J81" s="4"/>
      <c r="K81" s="4"/>
      <c r="L81" s="4"/>
    </row>
    <row r="82" spans="1:22" ht="35.1" customHeight="1" x14ac:dyDescent="0.25"/>
    <row r="83" spans="1:22" ht="35.1" customHeight="1" x14ac:dyDescent="0.25"/>
    <row r="84" spans="1:22" ht="35.1" customHeight="1" x14ac:dyDescent="0.25"/>
    <row r="85" spans="1:22" ht="35.1" customHeight="1" x14ac:dyDescent="0.25"/>
    <row r="86" spans="1:22" ht="35.1" customHeight="1" x14ac:dyDescent="0.25"/>
    <row r="87" spans="1:22" ht="57" customHeight="1" x14ac:dyDescent="0.25"/>
    <row r="88" spans="1:22" ht="24.75" customHeight="1" x14ac:dyDescent="0.25">
      <c r="A88" s="4"/>
      <c r="B88" s="4"/>
      <c r="C88" s="4"/>
      <c r="D88" s="4"/>
      <c r="E88" s="4"/>
      <c r="F88" s="4"/>
      <c r="G88" s="4"/>
      <c r="H88" s="4"/>
      <c r="I88" s="4"/>
      <c r="J88" s="4"/>
      <c r="K88" s="4"/>
      <c r="L88" s="4"/>
      <c r="M88" s="4"/>
      <c r="N88" s="4"/>
      <c r="O88" s="4"/>
      <c r="P88" s="4"/>
      <c r="Q88" s="4"/>
      <c r="R88" s="4"/>
      <c r="S88" s="6"/>
      <c r="T88" s="5"/>
      <c r="U88" s="5"/>
      <c r="V88" s="5"/>
    </row>
    <row r="89" spans="1:22" x14ac:dyDescent="0.25">
      <c r="A89" s="4"/>
      <c r="B89" s="4"/>
      <c r="C89" s="4"/>
      <c r="D89" s="4"/>
      <c r="E89" s="4"/>
      <c r="F89" s="4"/>
      <c r="G89" s="4"/>
      <c r="H89" s="4"/>
      <c r="I89" s="4"/>
      <c r="J89" s="4"/>
      <c r="K89" s="4"/>
      <c r="L89" s="4"/>
      <c r="M89" s="4"/>
      <c r="N89" s="4"/>
      <c r="O89" s="4"/>
      <c r="P89" s="4"/>
      <c r="Q89" s="4"/>
      <c r="R89" s="4"/>
      <c r="S89" s="6"/>
      <c r="T89" s="5"/>
      <c r="U89" s="5"/>
      <c r="V89" s="5"/>
    </row>
    <row r="90" spans="1:22" x14ac:dyDescent="0.25">
      <c r="A90" s="4"/>
      <c r="B90" s="4"/>
      <c r="C90" s="4"/>
      <c r="D90" s="4"/>
      <c r="E90" s="4"/>
      <c r="F90" s="4"/>
      <c r="G90" s="4"/>
      <c r="H90" s="4"/>
      <c r="I90" s="4"/>
      <c r="J90" s="4"/>
      <c r="K90" s="4"/>
      <c r="L90" s="4"/>
      <c r="M90" s="4"/>
      <c r="N90" s="4"/>
      <c r="O90" s="4"/>
      <c r="P90" s="4"/>
      <c r="Q90" s="4"/>
      <c r="R90" s="4"/>
      <c r="S90" s="6"/>
      <c r="T90" s="5"/>
      <c r="U90" s="5"/>
      <c r="V90" s="5"/>
    </row>
    <row r="91" spans="1:22" x14ac:dyDescent="0.25">
      <c r="A91" s="4"/>
      <c r="B91" s="4"/>
      <c r="C91" s="4"/>
      <c r="D91" s="4"/>
      <c r="E91" s="4"/>
      <c r="F91" s="4"/>
      <c r="G91" s="4"/>
      <c r="H91" s="4"/>
      <c r="I91" s="4"/>
      <c r="J91" s="4"/>
      <c r="K91" s="4"/>
      <c r="L91" s="4"/>
      <c r="M91" s="4"/>
      <c r="N91" s="4"/>
      <c r="O91" s="4"/>
      <c r="P91" s="4"/>
      <c r="Q91" s="4"/>
      <c r="R91" s="4"/>
      <c r="S91" s="4"/>
      <c r="T91" s="3"/>
      <c r="U91" s="3"/>
      <c r="V91" s="3"/>
    </row>
    <row r="92" spans="1:22" x14ac:dyDescent="0.25">
      <c r="A92" s="4"/>
      <c r="B92" s="4"/>
      <c r="C92" s="4"/>
      <c r="D92" s="4"/>
      <c r="E92" s="4"/>
      <c r="F92" s="4"/>
      <c r="G92" s="4"/>
      <c r="H92" s="4"/>
      <c r="I92" s="4"/>
      <c r="J92" s="4"/>
      <c r="K92" s="4"/>
      <c r="L92" s="4"/>
      <c r="M92" s="4"/>
      <c r="N92" s="4"/>
      <c r="O92" s="4"/>
      <c r="P92" s="4"/>
      <c r="Q92" s="4"/>
      <c r="R92" s="4"/>
      <c r="S92" s="4"/>
      <c r="T92" s="3"/>
      <c r="U92" s="3"/>
      <c r="V92" s="3"/>
    </row>
    <row r="93" spans="1:22" x14ac:dyDescent="0.25">
      <c r="A93" s="4"/>
      <c r="B93" s="4"/>
      <c r="C93" s="4"/>
      <c r="D93" s="4"/>
      <c r="E93" s="4"/>
      <c r="F93" s="4"/>
      <c r="G93" s="4"/>
      <c r="H93" s="4"/>
      <c r="I93" s="4"/>
      <c r="J93" s="4"/>
      <c r="K93" s="4"/>
      <c r="L93" s="4"/>
      <c r="M93" s="4"/>
      <c r="N93" s="4"/>
      <c r="O93" s="4"/>
      <c r="P93" s="4"/>
      <c r="Q93" s="4"/>
      <c r="R93" s="4"/>
      <c r="S93" s="4"/>
      <c r="T93" s="3"/>
      <c r="U93" s="3"/>
      <c r="V93" s="3"/>
    </row>
    <row r="94" spans="1:22" x14ac:dyDescent="0.25">
      <c r="A94" s="4"/>
      <c r="B94" s="4"/>
      <c r="C94" s="4"/>
      <c r="D94" s="4"/>
      <c r="E94" s="4"/>
      <c r="F94" s="4"/>
      <c r="G94" s="4"/>
      <c r="H94" s="4"/>
      <c r="I94" s="4"/>
      <c r="J94" s="4"/>
      <c r="K94" s="4"/>
      <c r="L94" s="4"/>
      <c r="M94" s="4"/>
      <c r="N94" s="4"/>
      <c r="O94" s="4"/>
      <c r="P94" s="4"/>
      <c r="Q94" s="4"/>
      <c r="R94" s="4"/>
      <c r="S94" s="4"/>
      <c r="T94" s="3"/>
      <c r="U94" s="3"/>
      <c r="V94" s="3"/>
    </row>
    <row r="95" spans="1:22" x14ac:dyDescent="0.25">
      <c r="A95" s="4"/>
      <c r="B95" s="4"/>
      <c r="C95" s="4"/>
      <c r="D95" s="4"/>
      <c r="E95" s="4"/>
      <c r="F95" s="4"/>
      <c r="G95" s="4"/>
      <c r="H95" s="4"/>
      <c r="I95" s="4"/>
      <c r="J95" s="4"/>
      <c r="K95" s="4"/>
      <c r="L95" s="4"/>
      <c r="M95" s="4"/>
      <c r="N95" s="4"/>
      <c r="O95" s="4"/>
      <c r="P95" s="4"/>
      <c r="Q95" s="4"/>
      <c r="R95" s="4"/>
      <c r="S95" s="4"/>
      <c r="T95" s="3"/>
      <c r="U95" s="3"/>
      <c r="V95" s="3"/>
    </row>
    <row r="96" spans="1:22" x14ac:dyDescent="0.25">
      <c r="T96" s="2"/>
      <c r="U96" s="2"/>
      <c r="V96" s="2"/>
    </row>
    <row r="97" spans="20:22" x14ac:dyDescent="0.25">
      <c r="T97" s="2"/>
      <c r="U97" s="2"/>
      <c r="V97" s="2"/>
    </row>
    <row r="98" spans="20:22" x14ac:dyDescent="0.25">
      <c r="T98" s="2"/>
      <c r="U98" s="2"/>
      <c r="V98" s="2"/>
    </row>
    <row r="99" spans="20:22" x14ac:dyDescent="0.25">
      <c r="T99" s="2"/>
      <c r="U99" s="2"/>
      <c r="V99" s="2"/>
    </row>
    <row r="100" spans="20:22" x14ac:dyDescent="0.25">
      <c r="T100" s="2"/>
      <c r="U100" s="2"/>
      <c r="V100" s="2"/>
    </row>
    <row r="101" spans="20:22" x14ac:dyDescent="0.25">
      <c r="T101" s="2"/>
      <c r="U101" s="2"/>
      <c r="V101" s="2"/>
    </row>
    <row r="102" spans="20:22" x14ac:dyDescent="0.25">
      <c r="T102" s="2"/>
      <c r="U102" s="2"/>
      <c r="V102" s="2"/>
    </row>
  </sheetData>
  <mergeCells count="4">
    <mergeCell ref="A2:V2"/>
    <mergeCell ref="A3:V3"/>
    <mergeCell ref="A4:V4"/>
    <mergeCell ref="R5:V5"/>
  </mergeCells>
  <printOptions horizontalCentered="1"/>
  <pageMargins left="0" right="0" top="0.39370078740157483"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2022-12-07T12:38:28Z</cp:lastPrinted>
  <dcterms:created xsi:type="dcterms:W3CDTF">2022-12-01T12:59:58Z</dcterms:created>
  <dcterms:modified xsi:type="dcterms:W3CDTF">2022-12-07T12:49:51Z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