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FINANCIERA - PRESPTO\AÑO 2022\PAGINA WEB 2022\NOVIEMBRE 30 DE 2022 PRESPTO\PDF\"/>
    </mc:Choice>
  </mc:AlternateContent>
  <bookViews>
    <workbookView xWindow="240" yWindow="120" windowWidth="18060" windowHeight="7050"/>
  </bookViews>
  <sheets>
    <sheet name="INVERSION " sheetId="1" r:id="rId1"/>
  </sheets>
  <definedNames>
    <definedName name="_xlnm.Print_Titles" localSheetId="0">'INVERSION '!$7:$7</definedName>
  </definedNames>
  <calcPr calcId="152511"/>
</workbook>
</file>

<file path=xl/calcChain.xml><?xml version="1.0" encoding="utf-8"?>
<calcChain xmlns="http://schemas.openxmlformats.org/spreadsheetml/2006/main">
  <c r="U43" i="1" l="1"/>
  <c r="T43" i="1"/>
  <c r="S43" i="1"/>
  <c r="R43" i="1"/>
  <c r="U42" i="1"/>
  <c r="T42" i="1"/>
  <c r="S42" i="1"/>
  <c r="R42" i="1"/>
  <c r="U41" i="1"/>
  <c r="T41" i="1"/>
  <c r="S41" i="1"/>
  <c r="R41" i="1"/>
  <c r="U39" i="1"/>
  <c r="T39" i="1"/>
  <c r="S39" i="1"/>
  <c r="R39" i="1"/>
  <c r="U38" i="1"/>
  <c r="T38" i="1"/>
  <c r="S38" i="1"/>
  <c r="R38" i="1"/>
  <c r="U37" i="1"/>
  <c r="T37" i="1"/>
  <c r="S37" i="1"/>
  <c r="R37" i="1"/>
  <c r="U35" i="1"/>
  <c r="T35" i="1"/>
  <c r="S35" i="1"/>
  <c r="R35" i="1"/>
  <c r="U34" i="1"/>
  <c r="T34" i="1"/>
  <c r="S34" i="1"/>
  <c r="R34" i="1"/>
  <c r="U33" i="1"/>
  <c r="T33" i="1"/>
  <c r="S33" i="1"/>
  <c r="R33" i="1"/>
  <c r="U32" i="1"/>
  <c r="T32" i="1"/>
  <c r="S32" i="1"/>
  <c r="R32" i="1"/>
  <c r="U31" i="1"/>
  <c r="T31" i="1"/>
  <c r="S31" i="1"/>
  <c r="R31" i="1"/>
  <c r="U30" i="1"/>
  <c r="T30" i="1"/>
  <c r="S30" i="1"/>
  <c r="R30" i="1"/>
  <c r="U29" i="1"/>
  <c r="T29" i="1"/>
  <c r="S29" i="1"/>
  <c r="R29" i="1"/>
  <c r="U28" i="1"/>
  <c r="T28" i="1"/>
  <c r="S28" i="1"/>
  <c r="R28" i="1"/>
  <c r="U27" i="1"/>
  <c r="T27" i="1"/>
  <c r="S27" i="1"/>
  <c r="R27" i="1"/>
  <c r="U26" i="1"/>
  <c r="T26" i="1"/>
  <c r="S26" i="1"/>
  <c r="R26" i="1"/>
  <c r="U25" i="1"/>
  <c r="T25" i="1"/>
  <c r="S25" i="1"/>
  <c r="R25" i="1"/>
  <c r="U24" i="1"/>
  <c r="T24" i="1"/>
  <c r="S24" i="1"/>
  <c r="R24" i="1"/>
  <c r="U23" i="1"/>
  <c r="T23" i="1"/>
  <c r="S23" i="1"/>
  <c r="R23" i="1"/>
  <c r="R22" i="1"/>
  <c r="U21" i="1"/>
  <c r="T21" i="1"/>
  <c r="S21" i="1"/>
  <c r="R21" i="1"/>
  <c r="U20" i="1"/>
  <c r="T20" i="1"/>
  <c r="S20" i="1"/>
  <c r="R20" i="1"/>
  <c r="U19" i="1"/>
  <c r="T19" i="1"/>
  <c r="S19" i="1"/>
  <c r="R19" i="1"/>
  <c r="U18" i="1"/>
  <c r="T18" i="1"/>
  <c r="S18" i="1"/>
  <c r="R18" i="1"/>
  <c r="U17" i="1"/>
  <c r="T17" i="1"/>
  <c r="S17" i="1"/>
  <c r="R17" i="1"/>
  <c r="U16" i="1"/>
  <c r="T16" i="1"/>
  <c r="S16" i="1"/>
  <c r="R16" i="1"/>
  <c r="U15" i="1"/>
  <c r="T15" i="1"/>
  <c r="S15" i="1"/>
  <c r="R15" i="1"/>
  <c r="R14" i="1"/>
  <c r="U13" i="1"/>
  <c r="T13" i="1"/>
  <c r="S13" i="1"/>
  <c r="R13" i="1"/>
  <c r="U11" i="1"/>
  <c r="T11" i="1"/>
  <c r="S11" i="1"/>
  <c r="R11" i="1"/>
  <c r="U10" i="1"/>
  <c r="T10" i="1"/>
  <c r="S10" i="1"/>
  <c r="R10" i="1"/>
  <c r="U9" i="1"/>
  <c r="T9" i="1"/>
  <c r="S9" i="1"/>
  <c r="R9" i="1"/>
  <c r="Q44" i="1"/>
  <c r="P44" i="1"/>
  <c r="O44" i="1"/>
  <c r="N44" i="1"/>
  <c r="M44" i="1"/>
  <c r="L44" i="1"/>
  <c r="K44" i="1"/>
  <c r="J44" i="1"/>
  <c r="I44" i="1"/>
  <c r="Q40" i="1"/>
  <c r="P40" i="1"/>
  <c r="O40" i="1"/>
  <c r="N40" i="1"/>
  <c r="M40" i="1"/>
  <c r="L40" i="1"/>
  <c r="K40" i="1"/>
  <c r="J40" i="1"/>
  <c r="I40" i="1"/>
  <c r="Q36" i="1"/>
  <c r="P36" i="1"/>
  <c r="O36" i="1"/>
  <c r="N36" i="1"/>
  <c r="M36" i="1"/>
  <c r="L36" i="1"/>
  <c r="K36" i="1"/>
  <c r="J36" i="1"/>
  <c r="I36" i="1"/>
  <c r="Q12" i="1"/>
  <c r="P12" i="1"/>
  <c r="O12" i="1"/>
  <c r="N12" i="1"/>
  <c r="M12" i="1"/>
  <c r="L12" i="1"/>
  <c r="K12" i="1"/>
  <c r="J12" i="1"/>
  <c r="I12" i="1"/>
  <c r="U40" i="1" l="1"/>
  <c r="R44" i="1"/>
  <c r="M45" i="1"/>
  <c r="U12" i="1"/>
  <c r="N45" i="1"/>
  <c r="R40" i="1"/>
  <c r="T36" i="1"/>
  <c r="K45" i="1"/>
  <c r="T44" i="1"/>
  <c r="J45" i="1"/>
  <c r="R12" i="1"/>
  <c r="S12" i="1"/>
  <c r="U36" i="1"/>
  <c r="S40" i="1"/>
  <c r="U44" i="1"/>
  <c r="I45" i="1"/>
  <c r="T12" i="1"/>
  <c r="T40" i="1"/>
  <c r="S36" i="1"/>
  <c r="S44" i="1"/>
  <c r="R36" i="1"/>
  <c r="O45" i="1"/>
  <c r="L45" i="1"/>
  <c r="P45" i="1"/>
  <c r="Q45" i="1"/>
  <c r="U8" i="1"/>
  <c r="T8" i="1"/>
  <c r="S8" i="1"/>
  <c r="R8" i="1"/>
  <c r="T45" i="1" l="1"/>
  <c r="R45" i="1"/>
  <c r="S45" i="1"/>
  <c r="U45" i="1"/>
</calcChain>
</file>

<file path=xl/sharedStrings.xml><?xml version="1.0" encoding="utf-8"?>
<sst xmlns="http://schemas.openxmlformats.org/spreadsheetml/2006/main" count="316" uniqueCount="84">
  <si>
    <t/>
  </si>
  <si>
    <t>TIPO</t>
  </si>
  <si>
    <t>CTA</t>
  </si>
  <si>
    <t>SUB
CTA</t>
  </si>
  <si>
    <t>OBJ</t>
  </si>
  <si>
    <t>FUENTE</t>
  </si>
  <si>
    <t>REC</t>
  </si>
  <si>
    <t>SIT</t>
  </si>
  <si>
    <t>DESCRIPCION</t>
  </si>
  <si>
    <t>APR. INICIAL</t>
  </si>
  <si>
    <t>APR. ADICIONADA</t>
  </si>
  <si>
    <t>APR. REDUCIDA</t>
  </si>
  <si>
    <t>APR. VIGENTE</t>
  </si>
  <si>
    <t>CDP</t>
  </si>
  <si>
    <t>APR. DISPONIBLE</t>
  </si>
  <si>
    <t>COMPROMISO</t>
  </si>
  <si>
    <t>OBLIGACION</t>
  </si>
  <si>
    <t>PAGOS</t>
  </si>
  <si>
    <t>Nación</t>
  </si>
  <si>
    <t>10</t>
  </si>
  <si>
    <t>CSF</t>
  </si>
  <si>
    <t>11</t>
  </si>
  <si>
    <t>SSF</t>
  </si>
  <si>
    <t>C</t>
  </si>
  <si>
    <t>3501</t>
  </si>
  <si>
    <t>0200</t>
  </si>
  <si>
    <t>2</t>
  </si>
  <si>
    <t>APOYO AL GOBIERNO EN UNA CORRECTA INSERCIÓN DE COLOMBIA EN LOS MERCADOS INTERNACIONALES, APERTURA DE NUEVOS MERCADOS Y LA PROFUNDIZACIÓN DE LOS EXISTENTES -   NACIONAL</t>
  </si>
  <si>
    <t>14</t>
  </si>
  <si>
    <t>15</t>
  </si>
  <si>
    <t>25</t>
  </si>
  <si>
    <t>3502</t>
  </si>
  <si>
    <t>16</t>
  </si>
  <si>
    <t>DESARROLLO  DE ESTRATEGIAS CON ENFOQUE TERRITORIAL PARA LA PROMOCIÓN Y COMPETITIVIDAD TURÍSTICA A NIVEL  NACIONAL</t>
  </si>
  <si>
    <t>17</t>
  </si>
  <si>
    <t>IMPLEMENTACIÓN DE ESTRATEGIAS PARA EL MEJORAMIENTO DE CAPACIDADES Y FORTALECIMIENTO DE LAS MIPYMES A NIVEL   NACIONAL</t>
  </si>
  <si>
    <t>13</t>
  </si>
  <si>
    <t>18</t>
  </si>
  <si>
    <t>IMPLEMENTACIÓN  DE INSTRUMENTOS QUE MEJOREN LA PRODUCTIVIDAD Y COMPETITIVIDAD DE LAS EMPRESAS PARA INCREMENTAR, DIVERSIFICAR Y SOFISTICAR LA OFERTA  NACIONAL</t>
  </si>
  <si>
    <t>20</t>
  </si>
  <si>
    <t>FORTALECIMIENTO DE LA POLÍTICA DE PRODUCTIVIDAD Y COMPETITIVIDAD A NIVEL  NACIONAL</t>
  </si>
  <si>
    <t>21</t>
  </si>
  <si>
    <t>APOYO PARA EL ACCESO A LOS MERCADOS DE LAS UNIDADES PRODUCTIVAS DE LA POBLACIÓN VÍCTIMA DEL CONFLICTO ARMADO  NACIONAL</t>
  </si>
  <si>
    <t>22</t>
  </si>
  <si>
    <t>APOYO AL SECTOR TURÍSTICO PARA LA PROMOCIÓN Y COMPETITIVIDAD LEY 1101 DE 2006 A NIVEL   NACIONAL</t>
  </si>
  <si>
    <t>23</t>
  </si>
  <si>
    <t>APOYO PARA EL FOMENTO Y PROMOCIÓN DE LA SOFISTICACIÓN E INNOVACIÓN EN LAS MIPYMES COLOMBIANAS.  NACIONAL</t>
  </si>
  <si>
    <t>24</t>
  </si>
  <si>
    <t>FORTALECIMIENTO DE LOS ESTÁNDARES DE CALIDAD EN LA INFRAESTRUCTURA PRODUCTIVA NACIONAL A PARTIR DEL RECONOCIMIENTO Y DESARROLLO NACIONAL E INTERNACIONAL DEL SUBSISTEMA NACIONAL DE LA CALIDAD   NACIONAL</t>
  </si>
  <si>
    <t>FORTALECIMIENTO DEL ENTORNO COMPETITIVO EN LA INDUSTRIA A NIVEL  NACIONAL</t>
  </si>
  <si>
    <t>26</t>
  </si>
  <si>
    <t>APOYO A LA INDUSTRIA MANUFACTURERA COLOMBIANA PARA LA SOSTENIBILIDAD  NACIONAL</t>
  </si>
  <si>
    <t>27</t>
  </si>
  <si>
    <t>IMPLEMENTACION DE ESTRATEGIAS DE REACTIVACION ECONOMICA PARA EL ACCESO AL MERCADO, EL DESARROLLO PRODUCTIVO Y LA FORMALIZACION DE MICRO Y PEQUENAS EMPRESAS DEL PAIS NACIONAL</t>
  </si>
  <si>
    <t>3503</t>
  </si>
  <si>
    <t>4</t>
  </si>
  <si>
    <t>IMPLEMENTACIÓN REGISTRO SUSTANCIAS QUÍMICAS DE USO INDUSTRIAL A NIVEL  NACIONAL</t>
  </si>
  <si>
    <t>5</t>
  </si>
  <si>
    <t>ACTUALIZACIÓN DE LA NORMATIVIDAD SOBRE CONTABILIDAD, INFORMACIÓN FINANCIERA Y ASEGURAMIENTO DE LA INFORMACIÓN DE ACEPTACIÓN MUNDIAL, EN EL MARCO DE LAS MEJORES PRÁCTICAS Y RÁPIDA EVOLUCIÓN DE LOS NEGOCIOS A NIVEL  NACIONAL</t>
  </si>
  <si>
    <t>6</t>
  </si>
  <si>
    <t>MEJORAMIENTO EN LA APLICACIÓN Y CONVERGENCIA HACIA ESTÁNDARES INTERNACIONALES DE INFORMACIÓN FINANCIERA Y DE ASEGURAMIENTO DE LA INFORMACIÓN A NIVEL   NACIONAL</t>
  </si>
  <si>
    <t>3599</t>
  </si>
  <si>
    <t>AMPLIACIÓN DE LA CAPACIDAD DE LOS SERVICIOS DE LAS TECNOLOGÍAS DE INFORMACIÓN EN EL MINCIT  NACIONAL</t>
  </si>
  <si>
    <t>FORTALECIMIENTO EN LA GESTIÓN ADMINISTRATIVA E INSTITUCIONAL DEL MINISTERIO DE COMERCIO, INDUSTRIA Y TURISMO A NIVEL   NACIONAL</t>
  </si>
  <si>
    <t>FORTALECIMIENTO DE LOS SERVICIOS BRINDADOS A LOS USUARIOS DE COMERCIO EXTERIOR A NIVEL  NACIONAL</t>
  </si>
  <si>
    <t>APROPIACION SIN COMPROMETER</t>
  </si>
  <si>
    <t>MINISTERIO DE COMERCIO INDUSTRIA Y TURISMO</t>
  </si>
  <si>
    <t>INFORME DE EJECUCION PRESUPUESTAL CON CORTE AL 30 DE NOVIEMBRE DE 2022</t>
  </si>
  <si>
    <t>VICEMINISTERIO DE COMERCIO EXTERIOR</t>
  </si>
  <si>
    <t>VICEMINISTERIO DE DESARROLLO EMPRESARIAL</t>
  </si>
  <si>
    <t>SECRETARIA GENERAL</t>
  </si>
  <si>
    <t>VICEMINISTERIO DE TURISMO</t>
  </si>
  <si>
    <t xml:space="preserve">TOTAL GASTOS DE INVERSION </t>
  </si>
  <si>
    <t>GASTOS DE INVERSION</t>
  </si>
  <si>
    <t>COMP/ APR</t>
  </si>
  <si>
    <t>FECHA DE GENERACION : DICIEMBRE 01 DE 2022</t>
  </si>
  <si>
    <r>
      <rPr>
        <b/>
        <sz val="8"/>
        <rFont val="Arial"/>
        <family val="2"/>
      </rPr>
      <t>Fuente</t>
    </r>
    <r>
      <rPr>
        <sz val="8"/>
        <rFont val="Arial"/>
        <family val="2"/>
      </rPr>
      <t xml:space="preserve"> :Sistema Integrado de Información Financiera SIIF Nación</t>
    </r>
  </si>
  <si>
    <r>
      <rPr>
        <b/>
        <sz val="8"/>
        <rFont val="Arial"/>
        <family val="2"/>
      </rPr>
      <t>Nota 1</t>
    </r>
    <r>
      <rPr>
        <sz val="8"/>
        <rFont val="Arial"/>
        <family val="2"/>
      </rPr>
      <t>: Ley 2159 del 12 de Noviembre de 2021. Por la cual se decreta el presupuesto de rentas y recursos de capital y ley de apropiaciones para la vigencia fiscal del 1° de Enero al 31 de diciembre de 2022.</t>
    </r>
  </si>
  <si>
    <r>
      <rPr>
        <b/>
        <sz val="8"/>
        <rFont val="Arial"/>
        <family val="2"/>
      </rPr>
      <t>Nota 2</t>
    </r>
    <r>
      <rPr>
        <sz val="8"/>
        <rFont val="Arial"/>
        <family val="2"/>
      </rPr>
      <t xml:space="preserve">: Decreto Numero 1793 del 21 de diciembre de 2021. Por el cual se liquida el Presupuesto General de la Nación para la vigencia fiscal de 2022, se detallan las apropiaciones y se clasifican y definen los gastos. </t>
    </r>
  </si>
  <si>
    <r>
      <rPr>
        <b/>
        <sz val="8"/>
        <rFont val="Arial"/>
        <family val="2"/>
      </rPr>
      <t>Nota 3</t>
    </r>
    <r>
      <rPr>
        <sz val="8"/>
        <rFont val="Arial"/>
        <family val="2"/>
      </rPr>
      <t>: Resolución No. 0244 del 14 de febrero de 2022 . Por la cual se efectua un traslado en el presupuesto de Inversión de la Sección 3501 Ministerio de Comercio, Industria y Turismo. Unidad Ejecutora 3501-01 Gestión General en la vigencia fiscal de 2022.($13.162.572.566)</t>
    </r>
  </si>
  <si>
    <t>OBLIG/ APR</t>
  </si>
  <si>
    <t>PAGO/ APR</t>
  </si>
  <si>
    <r>
      <rPr>
        <b/>
        <sz val="8"/>
        <rFont val="Arial"/>
        <family val="2"/>
      </rPr>
      <t>Nota 4</t>
    </r>
    <r>
      <rPr>
        <sz val="8"/>
        <rFont val="Arial"/>
        <family val="2"/>
      </rPr>
      <t>: Resolución No. 0180 del 06 de mayo del 2022. Por la cual se efectúa una distribución del presupuesto de inversión contenida en el anexo del Decreto de Liquidación del Presupuesto General de la Nación para la vigencia fiscal 2022. ($ 29.919.185.000)</t>
    </r>
  </si>
  <si>
    <r>
      <t xml:space="preserve">Nota 5: </t>
    </r>
    <r>
      <rPr>
        <sz val="8"/>
        <rFont val="Arial"/>
        <family val="2"/>
      </rPr>
      <t>Resolución No. 0234 del 21 de Junio  del 2022. Por la cual se efectúa una distribución del presupuesto de inversión contenida en el anexo del Decreto de Liquidación del Presupuesto General de la Nación para la vigencia fiscal 2022. ($ 5.001.416.000)</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</si>
</sst>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 #,##0.00;\-&quot;$&quot;\ #,##0.00"/>
    <numFmt numFmtId="164" formatCode="[$-1240A]&quot;$&quot;\ #,##0.00;\-&quot;$&quot;\ #,##0.00"/>
  </numFmts>
  <fonts count="10" x14ac:knownFonts="1">
    <font>
      <sz val="11"/>
      <color rgb="FF000000"/>
      <name val="Calibri"/>
      <family val="2"/>
      <scheme val="minor"/>
    </font>
    <font>
      <sz val="11"/>
      <name val="Calibri"/>
      <family val="2"/>
    </font>
    <font>
      <b/>
      <sz val="9"/>
      <color rgb="FF000000"/>
      <name val="Times New Roman"/>
      <family val="1"/>
    </font>
    <font>
      <sz val="8"/>
      <color rgb="FF000000"/>
      <name val="Arial"/>
      <family val="2"/>
    </font>
    <font>
      <sz val="8"/>
      <name val="Arial"/>
      <family val="2"/>
    </font>
    <font>
      <sz val="8"/>
      <color theme="0"/>
      <name val="Arial"/>
      <family val="2"/>
    </font>
    <font>
      <b/>
      <sz val="8"/>
      <color rgb="FF000000"/>
      <name val="Arial"/>
      <family val="2"/>
    </font>
    <font>
      <b/>
      <sz val="12"/>
      <color rgb="FF000000"/>
      <name val="Arial Narrow"/>
      <family val="2"/>
    </font>
    <font>
      <sz val="12"/>
      <name val="Arial Narrow"/>
      <family val="2"/>
    </font>
    <font>
      <b/>
      <sz val="8"/>
      <name val="Arial"/>
      <family val="2"/>
    </font>
  </fonts>
  <fills count="4">
    <fill>
      <patternFill patternType="none"/>
    </fill>
    <fill>
      <patternFill patternType="gray125"/>
    </fill>
    <fill>
      <patternFill patternType="solid">
        <fgColor theme="4" tint="0.79998168889431442"/>
        <bgColor indexed="64"/>
      </patternFill>
    </fill>
    <fill>
      <patternFill patternType="solid">
        <fgColor theme="3" tint="-0.249977111117893"/>
        <bgColor indexed="64"/>
      </patternFill>
    </fill>
  </fills>
  <borders count="3">
    <border>
      <left/>
      <right/>
      <top/>
      <bottom/>
      <diagonal/>
    </border>
    <border>
      <left style="thick">
        <color rgb="FFD3D3D3"/>
      </left>
      <right style="thick">
        <color rgb="FFD3D3D3"/>
      </right>
      <top style="thick">
        <color rgb="FFD3D3D3"/>
      </top>
      <bottom style="thick">
        <color rgb="FFD3D3D3"/>
      </bottom>
      <diagonal/>
    </border>
    <border>
      <left/>
      <right/>
      <top/>
      <bottom style="thick">
        <color rgb="FFD3D3D3"/>
      </bottom>
      <diagonal/>
    </border>
  </borders>
  <cellStyleXfs count="1">
    <xf numFmtId="0" fontId="0" fillId="0" borderId="0"/>
  </cellStyleXfs>
  <cellXfs count="27">
    <xf numFmtId="0" fontId="1" fillId="0" borderId="0" xfId="0" applyFont="1" applyFill="1" applyBorder="1"/>
    <xf numFmtId="0" fontId="2" fillId="0" borderId="0" xfId="0" applyNumberFormat="1" applyFont="1" applyFill="1" applyBorder="1" applyAlignment="1">
      <alignment horizontal="center" vertical="center" wrapText="1" readingOrder="1"/>
    </xf>
    <xf numFmtId="10" fontId="1" fillId="0" borderId="0" xfId="0" applyNumberFormat="1" applyFont="1" applyFill="1" applyBorder="1"/>
    <xf numFmtId="10" fontId="4" fillId="0" borderId="0" xfId="0" applyNumberFormat="1" applyFont="1" applyFill="1" applyBorder="1"/>
    <xf numFmtId="0" fontId="4" fillId="0" borderId="0" xfId="0" applyFont="1" applyFill="1" applyBorder="1"/>
    <xf numFmtId="10" fontId="4" fillId="0" borderId="0" xfId="0" applyNumberFormat="1" applyFont="1" applyFill="1" applyBorder="1" applyAlignment="1">
      <alignment horizontal="right" vertical="center" wrapText="1"/>
    </xf>
    <xf numFmtId="0" fontId="3" fillId="0" borderId="1" xfId="0" applyNumberFormat="1" applyFont="1" applyFill="1" applyBorder="1" applyAlignment="1">
      <alignment horizontal="center" vertical="center" wrapText="1" readingOrder="1"/>
    </xf>
    <xf numFmtId="164" fontId="3" fillId="0" borderId="1" xfId="0" applyNumberFormat="1" applyFont="1" applyFill="1" applyBorder="1" applyAlignment="1">
      <alignment horizontal="right" vertical="center" wrapText="1" readingOrder="1"/>
    </xf>
    <xf numFmtId="7" fontId="4" fillId="0" borderId="1" xfId="0" applyNumberFormat="1" applyFont="1" applyFill="1" applyBorder="1" applyAlignment="1">
      <alignment horizontal="right" vertical="center" wrapText="1"/>
    </xf>
    <xf numFmtId="10" fontId="4" fillId="0" borderId="1" xfId="0" applyNumberFormat="1" applyFont="1" applyFill="1" applyBorder="1" applyAlignment="1">
      <alignment horizontal="right" vertical="center" wrapText="1"/>
    </xf>
    <xf numFmtId="0" fontId="3" fillId="0" borderId="1" xfId="0" applyNumberFormat="1" applyFont="1" applyFill="1" applyBorder="1" applyAlignment="1">
      <alignment horizontal="left" vertical="center" wrapText="1" readingOrder="1"/>
    </xf>
    <xf numFmtId="4" fontId="4" fillId="0" borderId="0" xfId="0" applyNumberFormat="1" applyFont="1" applyFill="1" applyBorder="1"/>
    <xf numFmtId="4" fontId="3" fillId="0" borderId="0" xfId="0" applyNumberFormat="1" applyFont="1" applyFill="1" applyBorder="1" applyAlignment="1">
      <alignment horizontal="right" vertical="center" wrapText="1" readingOrder="1"/>
    </xf>
    <xf numFmtId="10" fontId="4" fillId="0" borderId="0" xfId="0" applyNumberFormat="1" applyFont="1"/>
    <xf numFmtId="0" fontId="4" fillId="0" borderId="0" xfId="0" applyFont="1"/>
    <xf numFmtId="0" fontId="9" fillId="0" borderId="0" xfId="0" applyFont="1" applyFill="1" applyBorder="1"/>
    <xf numFmtId="0" fontId="5" fillId="3" borderId="1" xfId="0" applyNumberFormat="1" applyFont="1" applyFill="1" applyBorder="1" applyAlignment="1">
      <alignment horizontal="center" vertical="center" wrapText="1" readingOrder="1"/>
    </xf>
    <xf numFmtId="0" fontId="5" fillId="3" borderId="1" xfId="0" applyFont="1" applyFill="1" applyBorder="1" applyAlignment="1">
      <alignment horizontal="center" vertical="center" wrapText="1" readingOrder="1"/>
    </xf>
    <xf numFmtId="0" fontId="6" fillId="2" borderId="1" xfId="0" applyNumberFormat="1" applyFont="1" applyFill="1" applyBorder="1" applyAlignment="1">
      <alignment horizontal="center" vertical="center" wrapText="1" readingOrder="1"/>
    </xf>
    <xf numFmtId="0" fontId="6" fillId="2" borderId="1" xfId="0" applyNumberFormat="1" applyFont="1" applyFill="1" applyBorder="1" applyAlignment="1">
      <alignment horizontal="left" vertical="center" wrapText="1" readingOrder="1"/>
    </xf>
    <xf numFmtId="164" fontId="6" fillId="2" borderId="1" xfId="0" applyNumberFormat="1" applyFont="1" applyFill="1" applyBorder="1" applyAlignment="1">
      <alignment horizontal="right" vertical="center" wrapText="1" readingOrder="1"/>
    </xf>
    <xf numFmtId="7" fontId="9" fillId="2" borderId="1" xfId="0" applyNumberFormat="1" applyFont="1" applyFill="1" applyBorder="1" applyAlignment="1">
      <alignment horizontal="right" vertical="center" wrapText="1"/>
    </xf>
    <xf numFmtId="10" fontId="9" fillId="2" borderId="1" xfId="0" applyNumberFormat="1" applyFont="1" applyFill="1" applyBorder="1" applyAlignment="1">
      <alignment horizontal="right" vertical="center" wrapText="1"/>
    </xf>
    <xf numFmtId="0" fontId="7" fillId="0" borderId="0" xfId="0" applyNumberFormat="1" applyFont="1" applyFill="1" applyBorder="1" applyAlignment="1">
      <alignment horizontal="center" vertical="center" wrapText="1" readingOrder="1"/>
    </xf>
    <xf numFmtId="0" fontId="8" fillId="0" borderId="0"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readingOrder="1"/>
    </xf>
    <xf numFmtId="0" fontId="4" fillId="0" borderId="2"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152400</xdr:colOff>
      <xdr:row>2</xdr:row>
      <xdr:rowOff>95250</xdr:rowOff>
    </xdr:to>
    <xdr:pic>
      <xdr:nvPicPr>
        <xdr:cNvPr id="2" name="Imagen 1"/>
        <xdr:cNvPicPr>
          <a:picLocks noChangeAspect="1"/>
        </xdr:cNvPicPr>
      </xdr:nvPicPr>
      <xdr:blipFill>
        <a:blip xmlns:r="http://schemas.openxmlformats.org/officeDocument/2006/relationships" r:embed="rId1"/>
        <a:stretch>
          <a:fillRect/>
        </a:stretch>
      </xdr:blipFill>
      <xdr:spPr>
        <a:xfrm>
          <a:off x="0" y="0"/>
          <a:ext cx="2295525" cy="4762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U88"/>
  <sheetViews>
    <sheetView showGridLines="0" tabSelected="1" workbookViewId="0">
      <selection activeCell="A52" sqref="A52"/>
    </sheetView>
  </sheetViews>
  <sheetFormatPr baseColWidth="10" defaultRowHeight="15" x14ac:dyDescent="0.25"/>
  <cols>
    <col min="1" max="4" width="5.42578125" customWidth="1"/>
    <col min="5" max="5" width="5.5703125" customWidth="1"/>
    <col min="6" max="6" width="4.85546875" customWidth="1"/>
    <col min="7" max="7" width="5.5703125" customWidth="1"/>
    <col min="8" max="8" width="27.5703125" customWidth="1"/>
    <col min="9" max="9" width="18.85546875" customWidth="1"/>
    <col min="10" max="10" width="15.7109375" customWidth="1"/>
    <col min="11" max="11" width="15.28515625" customWidth="1"/>
    <col min="12" max="13" width="17" customWidth="1"/>
    <col min="14" max="14" width="15.7109375" customWidth="1"/>
    <col min="15" max="15" width="16.28515625" customWidth="1"/>
    <col min="16" max="16" width="16.85546875" customWidth="1"/>
    <col min="17" max="17" width="16.140625" customWidth="1"/>
    <col min="18" max="18" width="15.5703125" customWidth="1"/>
    <col min="19" max="19" width="8.28515625" customWidth="1"/>
    <col min="20" max="20" width="7.42578125" customWidth="1"/>
    <col min="21" max="21" width="8" customWidth="1"/>
  </cols>
  <sheetData>
    <row r="3" spans="1:21" ht="15.75" x14ac:dyDescent="0.25">
      <c r="A3" s="23" t="s">
        <v>66</v>
      </c>
      <c r="B3" s="24"/>
      <c r="C3" s="24"/>
      <c r="D3" s="24"/>
      <c r="E3" s="24"/>
      <c r="F3" s="24"/>
      <c r="G3" s="24"/>
      <c r="H3" s="24"/>
      <c r="I3" s="24"/>
      <c r="J3" s="24"/>
      <c r="K3" s="24"/>
      <c r="L3" s="24"/>
      <c r="M3" s="24"/>
      <c r="N3" s="24"/>
      <c r="O3" s="24"/>
      <c r="P3" s="24"/>
      <c r="Q3" s="24"/>
      <c r="R3" s="24"/>
      <c r="S3" s="24"/>
      <c r="T3" s="24"/>
      <c r="U3" s="24"/>
    </row>
    <row r="4" spans="1:21" ht="15.75" x14ac:dyDescent="0.25">
      <c r="A4" s="23" t="s">
        <v>67</v>
      </c>
      <c r="B4" s="24"/>
      <c r="C4" s="24"/>
      <c r="D4" s="24"/>
      <c r="E4" s="24"/>
      <c r="F4" s="24"/>
      <c r="G4" s="24"/>
      <c r="H4" s="24"/>
      <c r="I4" s="24"/>
      <c r="J4" s="24"/>
      <c r="K4" s="24"/>
      <c r="L4" s="24"/>
      <c r="M4" s="24"/>
      <c r="N4" s="24"/>
      <c r="O4" s="24"/>
      <c r="P4" s="24"/>
      <c r="Q4" s="24"/>
      <c r="R4" s="24"/>
      <c r="S4" s="24"/>
      <c r="T4" s="24"/>
      <c r="U4" s="24"/>
    </row>
    <row r="5" spans="1:21" ht="18.75" customHeight="1" x14ac:dyDescent="0.25">
      <c r="A5" s="23" t="s">
        <v>73</v>
      </c>
      <c r="B5" s="24"/>
      <c r="C5" s="24"/>
      <c r="D5" s="24"/>
      <c r="E5" s="24"/>
      <c r="F5" s="24"/>
      <c r="G5" s="24"/>
      <c r="H5" s="24"/>
      <c r="I5" s="24"/>
      <c r="J5" s="24"/>
      <c r="K5" s="24"/>
      <c r="L5" s="24"/>
      <c r="M5" s="24"/>
      <c r="N5" s="24"/>
      <c r="O5" s="24"/>
      <c r="P5" s="24"/>
      <c r="Q5" s="24"/>
      <c r="R5" s="24"/>
      <c r="S5" s="24"/>
      <c r="T5" s="24"/>
      <c r="U5" s="24"/>
    </row>
    <row r="6" spans="1:21" ht="15.75" thickBot="1" x14ac:dyDescent="0.3">
      <c r="A6" s="1" t="s">
        <v>0</v>
      </c>
      <c r="B6" s="1" t="s">
        <v>0</v>
      </c>
      <c r="C6" s="1" t="s">
        <v>0</v>
      </c>
      <c r="D6" s="1" t="s">
        <v>0</v>
      </c>
      <c r="E6" s="1" t="s">
        <v>0</v>
      </c>
      <c r="F6" s="1" t="s">
        <v>0</v>
      </c>
      <c r="G6" s="1" t="s">
        <v>0</v>
      </c>
      <c r="H6" s="1" t="s">
        <v>0</v>
      </c>
      <c r="I6" s="1" t="s">
        <v>0</v>
      </c>
      <c r="J6" s="1" t="s">
        <v>0</v>
      </c>
      <c r="K6" s="1" t="s">
        <v>0</v>
      </c>
      <c r="L6" s="1" t="s">
        <v>0</v>
      </c>
      <c r="M6" s="1" t="s">
        <v>0</v>
      </c>
      <c r="N6" s="1" t="s">
        <v>0</v>
      </c>
      <c r="O6" s="1" t="s">
        <v>0</v>
      </c>
      <c r="P6" s="1" t="s">
        <v>0</v>
      </c>
      <c r="Q6" s="25" t="s">
        <v>75</v>
      </c>
      <c r="R6" s="26"/>
      <c r="S6" s="26"/>
      <c r="T6" s="26"/>
      <c r="U6" s="26"/>
    </row>
    <row r="7" spans="1:21" ht="35.25" customHeight="1" thickTop="1" thickBot="1" x14ac:dyDescent="0.3">
      <c r="A7" s="16" t="s">
        <v>1</v>
      </c>
      <c r="B7" s="16" t="s">
        <v>2</v>
      </c>
      <c r="C7" s="16" t="s">
        <v>3</v>
      </c>
      <c r="D7" s="16" t="s">
        <v>4</v>
      </c>
      <c r="E7" s="16" t="s">
        <v>5</v>
      </c>
      <c r="F7" s="16" t="s">
        <v>6</v>
      </c>
      <c r="G7" s="16" t="s">
        <v>7</v>
      </c>
      <c r="H7" s="16" t="s">
        <v>8</v>
      </c>
      <c r="I7" s="16" t="s">
        <v>9</v>
      </c>
      <c r="J7" s="16" t="s">
        <v>10</v>
      </c>
      <c r="K7" s="16" t="s">
        <v>11</v>
      </c>
      <c r="L7" s="16" t="s">
        <v>12</v>
      </c>
      <c r="M7" s="16" t="s">
        <v>13</v>
      </c>
      <c r="N7" s="16" t="s">
        <v>14</v>
      </c>
      <c r="O7" s="16" t="s">
        <v>15</v>
      </c>
      <c r="P7" s="16" t="s">
        <v>16</v>
      </c>
      <c r="Q7" s="16" t="s">
        <v>17</v>
      </c>
      <c r="R7" s="17" t="s">
        <v>65</v>
      </c>
      <c r="S7" s="17" t="s">
        <v>74</v>
      </c>
      <c r="T7" s="17" t="s">
        <v>80</v>
      </c>
      <c r="U7" s="17" t="s">
        <v>81</v>
      </c>
    </row>
    <row r="8" spans="1:21" ht="80.25" thickTop="1" thickBot="1" x14ac:dyDescent="0.3">
      <c r="A8" s="6" t="s">
        <v>23</v>
      </c>
      <c r="B8" s="6" t="s">
        <v>24</v>
      </c>
      <c r="C8" s="6" t="s">
        <v>25</v>
      </c>
      <c r="D8" s="6" t="s">
        <v>26</v>
      </c>
      <c r="E8" s="6" t="s">
        <v>18</v>
      </c>
      <c r="F8" s="6" t="s">
        <v>21</v>
      </c>
      <c r="G8" s="6" t="s">
        <v>20</v>
      </c>
      <c r="H8" s="10" t="s">
        <v>27</v>
      </c>
      <c r="I8" s="7">
        <v>3772145000</v>
      </c>
      <c r="J8" s="7">
        <v>0</v>
      </c>
      <c r="K8" s="7">
        <v>0</v>
      </c>
      <c r="L8" s="7">
        <v>3772145000</v>
      </c>
      <c r="M8" s="7">
        <v>3479497622.8600001</v>
      </c>
      <c r="N8" s="7">
        <v>292647377.13999999</v>
      </c>
      <c r="O8" s="7">
        <v>3333906560.6599998</v>
      </c>
      <c r="P8" s="7">
        <v>2813255623.1399999</v>
      </c>
      <c r="Q8" s="7">
        <v>2792230154.1399999</v>
      </c>
      <c r="R8" s="8">
        <f t="shared" ref="R8:R45" si="0">+L8-O8</f>
        <v>438238439.34000015</v>
      </c>
      <c r="S8" s="9">
        <f t="shared" ref="S8:S13" si="1">+O8/L8</f>
        <v>0.88382248313890366</v>
      </c>
      <c r="T8" s="9">
        <f t="shared" ref="T8:T13" si="2">+P8/L8</f>
        <v>0.74579731774361802</v>
      </c>
      <c r="U8" s="9">
        <f t="shared" ref="U8:U13" si="3">+Q8/L8</f>
        <v>0.74022344160683107</v>
      </c>
    </row>
    <row r="9" spans="1:21" ht="80.25" thickTop="1" thickBot="1" x14ac:dyDescent="0.3">
      <c r="A9" s="6" t="s">
        <v>23</v>
      </c>
      <c r="B9" s="6" t="s">
        <v>24</v>
      </c>
      <c r="C9" s="6" t="s">
        <v>25</v>
      </c>
      <c r="D9" s="6" t="s">
        <v>26</v>
      </c>
      <c r="E9" s="6" t="s">
        <v>18</v>
      </c>
      <c r="F9" s="6" t="s">
        <v>28</v>
      </c>
      <c r="G9" s="6" t="s">
        <v>20</v>
      </c>
      <c r="H9" s="10" t="s">
        <v>27</v>
      </c>
      <c r="I9" s="7">
        <v>33523650000</v>
      </c>
      <c r="J9" s="7">
        <v>0</v>
      </c>
      <c r="K9" s="7">
        <v>0</v>
      </c>
      <c r="L9" s="7">
        <v>33523650000</v>
      </c>
      <c r="M9" s="7">
        <v>33523650000</v>
      </c>
      <c r="N9" s="7">
        <v>0</v>
      </c>
      <c r="O9" s="7">
        <v>33523650000</v>
      </c>
      <c r="P9" s="7">
        <v>12635860088</v>
      </c>
      <c r="Q9" s="7">
        <v>12635860088</v>
      </c>
      <c r="R9" s="8">
        <f t="shared" si="0"/>
        <v>0</v>
      </c>
      <c r="S9" s="9">
        <f t="shared" si="1"/>
        <v>1</v>
      </c>
      <c r="T9" s="9">
        <f t="shared" si="2"/>
        <v>0.37692375645253423</v>
      </c>
      <c r="U9" s="9">
        <f t="shared" si="3"/>
        <v>0.37692375645253423</v>
      </c>
    </row>
    <row r="10" spans="1:21" ht="80.25" thickTop="1" thickBot="1" x14ac:dyDescent="0.3">
      <c r="A10" s="6" t="s">
        <v>23</v>
      </c>
      <c r="B10" s="6" t="s">
        <v>24</v>
      </c>
      <c r="C10" s="6" t="s">
        <v>25</v>
      </c>
      <c r="D10" s="6" t="s">
        <v>26</v>
      </c>
      <c r="E10" s="6" t="s">
        <v>18</v>
      </c>
      <c r="F10" s="6" t="s">
        <v>29</v>
      </c>
      <c r="G10" s="6" t="s">
        <v>20</v>
      </c>
      <c r="H10" s="10" t="s">
        <v>27</v>
      </c>
      <c r="I10" s="7">
        <v>0</v>
      </c>
      <c r="J10" s="7">
        <v>5001416000</v>
      </c>
      <c r="K10" s="7">
        <v>0</v>
      </c>
      <c r="L10" s="7">
        <v>5001416000</v>
      </c>
      <c r="M10" s="7">
        <v>5001416000</v>
      </c>
      <c r="N10" s="7">
        <v>0</v>
      </c>
      <c r="O10" s="7">
        <v>5001416000</v>
      </c>
      <c r="P10" s="7">
        <v>5001416000</v>
      </c>
      <c r="Q10" s="7">
        <v>5001416000</v>
      </c>
      <c r="R10" s="8">
        <f t="shared" si="0"/>
        <v>0</v>
      </c>
      <c r="S10" s="9">
        <f t="shared" si="1"/>
        <v>1</v>
      </c>
      <c r="T10" s="9">
        <f t="shared" si="2"/>
        <v>1</v>
      </c>
      <c r="U10" s="9">
        <f t="shared" si="3"/>
        <v>1</v>
      </c>
    </row>
    <row r="11" spans="1:21" ht="46.5" thickTop="1" thickBot="1" x14ac:dyDescent="0.3">
      <c r="A11" s="6" t="s">
        <v>23</v>
      </c>
      <c r="B11" s="6" t="s">
        <v>24</v>
      </c>
      <c r="C11" s="6" t="s">
        <v>25</v>
      </c>
      <c r="D11" s="6" t="s">
        <v>26</v>
      </c>
      <c r="E11" s="6" t="s">
        <v>18</v>
      </c>
      <c r="F11" s="6" t="s">
        <v>32</v>
      </c>
      <c r="G11" s="6" t="s">
        <v>22</v>
      </c>
      <c r="H11" s="10" t="s">
        <v>64</v>
      </c>
      <c r="I11" s="7">
        <v>9778779830</v>
      </c>
      <c r="J11" s="7">
        <v>0</v>
      </c>
      <c r="K11" s="7">
        <v>0</v>
      </c>
      <c r="L11" s="7">
        <v>9778779830</v>
      </c>
      <c r="M11" s="7">
        <v>9759350929.5799999</v>
      </c>
      <c r="N11" s="7">
        <v>19428900.420000002</v>
      </c>
      <c r="O11" s="7">
        <v>9328672754.5100002</v>
      </c>
      <c r="P11" s="7">
        <v>6302494792.1400003</v>
      </c>
      <c r="Q11" s="7">
        <v>6065110917.1400003</v>
      </c>
      <c r="R11" s="8">
        <f t="shared" si="0"/>
        <v>450107075.48999977</v>
      </c>
      <c r="S11" s="9">
        <f t="shared" si="1"/>
        <v>0.95397103899311331</v>
      </c>
      <c r="T11" s="9">
        <f t="shared" si="2"/>
        <v>0.64450728022373327</v>
      </c>
      <c r="U11" s="9">
        <f t="shared" si="3"/>
        <v>0.62023187172422511</v>
      </c>
    </row>
    <row r="12" spans="1:21" ht="29.25" customHeight="1" thickTop="1" thickBot="1" x14ac:dyDescent="0.3">
      <c r="A12" s="18"/>
      <c r="B12" s="18"/>
      <c r="C12" s="18"/>
      <c r="D12" s="18"/>
      <c r="E12" s="18"/>
      <c r="F12" s="18"/>
      <c r="G12" s="18"/>
      <c r="H12" s="19" t="s">
        <v>68</v>
      </c>
      <c r="I12" s="20">
        <f>SUM(I8:I11)</f>
        <v>47074574830</v>
      </c>
      <c r="J12" s="20">
        <f t="shared" ref="J12:Q12" si="4">SUM(J8:J11)</f>
        <v>5001416000</v>
      </c>
      <c r="K12" s="20">
        <f t="shared" si="4"/>
        <v>0</v>
      </c>
      <c r="L12" s="20">
        <f t="shared" si="4"/>
        <v>52075990830</v>
      </c>
      <c r="M12" s="20">
        <f t="shared" si="4"/>
        <v>51763914552.440002</v>
      </c>
      <c r="N12" s="20">
        <f t="shared" si="4"/>
        <v>312076277.56</v>
      </c>
      <c r="O12" s="20">
        <f t="shared" si="4"/>
        <v>51187645315.170006</v>
      </c>
      <c r="P12" s="20">
        <f t="shared" si="4"/>
        <v>26753026503.279999</v>
      </c>
      <c r="Q12" s="20">
        <f t="shared" si="4"/>
        <v>26494617159.279999</v>
      </c>
      <c r="R12" s="21">
        <f t="shared" si="0"/>
        <v>888345514.8299942</v>
      </c>
      <c r="S12" s="22">
        <f t="shared" si="1"/>
        <v>0.98294136125551668</v>
      </c>
      <c r="T12" s="22">
        <f t="shared" si="2"/>
        <v>0.51373053257141454</v>
      </c>
      <c r="U12" s="22">
        <f t="shared" si="3"/>
        <v>0.50876837362097671</v>
      </c>
    </row>
    <row r="13" spans="1:21" ht="57.75" thickTop="1" thickBot="1" x14ac:dyDescent="0.3">
      <c r="A13" s="6" t="s">
        <v>23</v>
      </c>
      <c r="B13" s="6" t="s">
        <v>31</v>
      </c>
      <c r="C13" s="6" t="s">
        <v>25</v>
      </c>
      <c r="D13" s="6" t="s">
        <v>34</v>
      </c>
      <c r="E13" s="6" t="s">
        <v>18</v>
      </c>
      <c r="F13" s="6" t="s">
        <v>21</v>
      </c>
      <c r="G13" s="6" t="s">
        <v>20</v>
      </c>
      <c r="H13" s="10" t="s">
        <v>35</v>
      </c>
      <c r="I13" s="7">
        <v>12410000000</v>
      </c>
      <c r="J13" s="7">
        <v>0</v>
      </c>
      <c r="K13" s="7">
        <v>0</v>
      </c>
      <c r="L13" s="7">
        <v>12410000000</v>
      </c>
      <c r="M13" s="7">
        <v>12277943999.389999</v>
      </c>
      <c r="N13" s="7">
        <v>132056000.61</v>
      </c>
      <c r="O13" s="7">
        <v>10621700127.07</v>
      </c>
      <c r="P13" s="7">
        <v>9848903313.4699993</v>
      </c>
      <c r="Q13" s="7">
        <v>9808507727.4699993</v>
      </c>
      <c r="R13" s="8">
        <f t="shared" si="0"/>
        <v>1788299872.9300003</v>
      </c>
      <c r="S13" s="9">
        <f t="shared" si="1"/>
        <v>0.85589847921595485</v>
      </c>
      <c r="T13" s="9">
        <f t="shared" si="2"/>
        <v>0.79362637497743749</v>
      </c>
      <c r="U13" s="9">
        <f t="shared" si="3"/>
        <v>0.79037129149637386</v>
      </c>
    </row>
    <row r="14" spans="1:21" ht="57.75" thickTop="1" thickBot="1" x14ac:dyDescent="0.3">
      <c r="A14" s="6" t="s">
        <v>23</v>
      </c>
      <c r="B14" s="6" t="s">
        <v>31</v>
      </c>
      <c r="C14" s="6" t="s">
        <v>25</v>
      </c>
      <c r="D14" s="6" t="s">
        <v>34</v>
      </c>
      <c r="E14" s="6" t="s">
        <v>18</v>
      </c>
      <c r="F14" s="6" t="s">
        <v>36</v>
      </c>
      <c r="G14" s="6" t="s">
        <v>20</v>
      </c>
      <c r="H14" s="10" t="s">
        <v>35</v>
      </c>
      <c r="I14" s="7">
        <v>6581286283</v>
      </c>
      <c r="J14" s="7">
        <v>0</v>
      </c>
      <c r="K14" s="7">
        <v>6581286283</v>
      </c>
      <c r="L14" s="7">
        <v>0</v>
      </c>
      <c r="M14" s="7">
        <v>0</v>
      </c>
      <c r="N14" s="7">
        <v>0</v>
      </c>
      <c r="O14" s="7">
        <v>0</v>
      </c>
      <c r="P14" s="7">
        <v>0</v>
      </c>
      <c r="Q14" s="7">
        <v>0</v>
      </c>
      <c r="R14" s="8">
        <f t="shared" si="0"/>
        <v>0</v>
      </c>
      <c r="S14" s="9">
        <v>0</v>
      </c>
      <c r="T14" s="9">
        <v>0</v>
      </c>
      <c r="U14" s="9">
        <v>0</v>
      </c>
    </row>
    <row r="15" spans="1:21" ht="69" thickTop="1" thickBot="1" x14ac:dyDescent="0.3">
      <c r="A15" s="6" t="s">
        <v>23</v>
      </c>
      <c r="B15" s="6" t="s">
        <v>31</v>
      </c>
      <c r="C15" s="6" t="s">
        <v>25</v>
      </c>
      <c r="D15" s="6" t="s">
        <v>37</v>
      </c>
      <c r="E15" s="6" t="s">
        <v>18</v>
      </c>
      <c r="F15" s="6" t="s">
        <v>21</v>
      </c>
      <c r="G15" s="6" t="s">
        <v>20</v>
      </c>
      <c r="H15" s="10" t="s">
        <v>38</v>
      </c>
      <c r="I15" s="7">
        <v>19837427434</v>
      </c>
      <c r="J15" s="7">
        <v>0</v>
      </c>
      <c r="K15" s="7">
        <v>0</v>
      </c>
      <c r="L15" s="7">
        <v>19837427434</v>
      </c>
      <c r="M15" s="7">
        <v>19837427434</v>
      </c>
      <c r="N15" s="7">
        <v>0</v>
      </c>
      <c r="O15" s="7">
        <v>19837427434</v>
      </c>
      <c r="P15" s="7">
        <v>4837427434</v>
      </c>
      <c r="Q15" s="7">
        <v>4837427434</v>
      </c>
      <c r="R15" s="8">
        <f t="shared" si="0"/>
        <v>0</v>
      </c>
      <c r="S15" s="9">
        <f t="shared" ref="S15:S21" si="5">+O15/L15</f>
        <v>1</v>
      </c>
      <c r="T15" s="9">
        <f t="shared" ref="T15:T21" si="6">+P15/L15</f>
        <v>0.24385356670336086</v>
      </c>
      <c r="U15" s="9">
        <f t="shared" ref="U15:U21" si="7">+Q15/L15</f>
        <v>0.24385356670336086</v>
      </c>
    </row>
    <row r="16" spans="1:21" ht="69" thickTop="1" thickBot="1" x14ac:dyDescent="0.3">
      <c r="A16" s="6" t="s">
        <v>23</v>
      </c>
      <c r="B16" s="6" t="s">
        <v>31</v>
      </c>
      <c r="C16" s="6" t="s">
        <v>25</v>
      </c>
      <c r="D16" s="6" t="s">
        <v>37</v>
      </c>
      <c r="E16" s="6" t="s">
        <v>18</v>
      </c>
      <c r="F16" s="6" t="s">
        <v>36</v>
      </c>
      <c r="G16" s="6" t="s">
        <v>20</v>
      </c>
      <c r="H16" s="10" t="s">
        <v>38</v>
      </c>
      <c r="I16" s="7">
        <v>0</v>
      </c>
      <c r="J16" s="7">
        <v>13162572566</v>
      </c>
      <c r="K16" s="7">
        <v>0</v>
      </c>
      <c r="L16" s="7">
        <v>13162572566</v>
      </c>
      <c r="M16" s="7">
        <v>13162572566</v>
      </c>
      <c r="N16" s="7">
        <v>0</v>
      </c>
      <c r="O16" s="7">
        <v>13162572566</v>
      </c>
      <c r="P16" s="7">
        <v>13162572566</v>
      </c>
      <c r="Q16" s="7">
        <v>13162572566</v>
      </c>
      <c r="R16" s="8">
        <f t="shared" si="0"/>
        <v>0</v>
      </c>
      <c r="S16" s="9">
        <f t="shared" si="5"/>
        <v>1</v>
      </c>
      <c r="T16" s="9">
        <f t="shared" si="6"/>
        <v>1</v>
      </c>
      <c r="U16" s="9">
        <f t="shared" si="7"/>
        <v>1</v>
      </c>
    </row>
    <row r="17" spans="1:21" ht="69" thickTop="1" thickBot="1" x14ac:dyDescent="0.3">
      <c r="A17" s="6" t="s">
        <v>23</v>
      </c>
      <c r="B17" s="6" t="s">
        <v>31</v>
      </c>
      <c r="C17" s="6" t="s">
        <v>25</v>
      </c>
      <c r="D17" s="6" t="s">
        <v>37</v>
      </c>
      <c r="E17" s="6" t="s">
        <v>18</v>
      </c>
      <c r="F17" s="6" t="s">
        <v>29</v>
      </c>
      <c r="G17" s="6" t="s">
        <v>20</v>
      </c>
      <c r="H17" s="10" t="s">
        <v>38</v>
      </c>
      <c r="I17" s="7">
        <v>0</v>
      </c>
      <c r="J17" s="7">
        <v>2500000000</v>
      </c>
      <c r="K17" s="7">
        <v>0</v>
      </c>
      <c r="L17" s="7">
        <v>2500000000</v>
      </c>
      <c r="M17" s="7">
        <v>2500000000</v>
      </c>
      <c r="N17" s="7">
        <v>0</v>
      </c>
      <c r="O17" s="7">
        <v>2500000000</v>
      </c>
      <c r="P17" s="7">
        <v>0</v>
      </c>
      <c r="Q17" s="7">
        <v>0</v>
      </c>
      <c r="R17" s="8">
        <f t="shared" si="0"/>
        <v>0</v>
      </c>
      <c r="S17" s="9">
        <f t="shared" si="5"/>
        <v>1</v>
      </c>
      <c r="T17" s="9">
        <f t="shared" si="6"/>
        <v>0</v>
      </c>
      <c r="U17" s="9">
        <f t="shared" si="7"/>
        <v>0</v>
      </c>
    </row>
    <row r="18" spans="1:21" ht="46.5" thickTop="1" thickBot="1" x14ac:dyDescent="0.3">
      <c r="A18" s="6" t="s">
        <v>23</v>
      </c>
      <c r="B18" s="6" t="s">
        <v>31</v>
      </c>
      <c r="C18" s="6" t="s">
        <v>25</v>
      </c>
      <c r="D18" s="6" t="s">
        <v>39</v>
      </c>
      <c r="E18" s="6" t="s">
        <v>18</v>
      </c>
      <c r="F18" s="6" t="s">
        <v>21</v>
      </c>
      <c r="G18" s="6" t="s">
        <v>20</v>
      </c>
      <c r="H18" s="10" t="s">
        <v>40</v>
      </c>
      <c r="I18" s="7">
        <v>6292612574</v>
      </c>
      <c r="J18" s="7">
        <v>0</v>
      </c>
      <c r="K18" s="7">
        <v>0</v>
      </c>
      <c r="L18" s="7">
        <v>6292612574</v>
      </c>
      <c r="M18" s="7">
        <v>5820476040.6700001</v>
      </c>
      <c r="N18" s="7">
        <v>472136533.32999998</v>
      </c>
      <c r="O18" s="7">
        <v>5820476040.6700001</v>
      </c>
      <c r="P18" s="7">
        <v>5157314394.6700001</v>
      </c>
      <c r="Q18" s="7">
        <v>5095893334.6700001</v>
      </c>
      <c r="R18" s="8">
        <f t="shared" si="0"/>
        <v>472136533.32999992</v>
      </c>
      <c r="S18" s="9">
        <f t="shared" si="5"/>
        <v>0.92496971205874212</v>
      </c>
      <c r="T18" s="9">
        <f t="shared" si="6"/>
        <v>0.81958238077124623</v>
      </c>
      <c r="U18" s="9">
        <f t="shared" si="7"/>
        <v>0.80982156055902133</v>
      </c>
    </row>
    <row r="19" spans="1:21" ht="46.5" thickTop="1" thickBot="1" x14ac:dyDescent="0.3">
      <c r="A19" s="6" t="s">
        <v>23</v>
      </c>
      <c r="B19" s="6" t="s">
        <v>31</v>
      </c>
      <c r="C19" s="6" t="s">
        <v>25</v>
      </c>
      <c r="D19" s="6" t="s">
        <v>39</v>
      </c>
      <c r="E19" s="6" t="s">
        <v>18</v>
      </c>
      <c r="F19" s="6" t="s">
        <v>36</v>
      </c>
      <c r="G19" s="6" t="s">
        <v>20</v>
      </c>
      <c r="H19" s="10" t="s">
        <v>40</v>
      </c>
      <c r="I19" s="7">
        <v>1800000000</v>
      </c>
      <c r="J19" s="7">
        <v>0</v>
      </c>
      <c r="K19" s="7">
        <v>0</v>
      </c>
      <c r="L19" s="7">
        <v>1800000000</v>
      </c>
      <c r="M19" s="7">
        <v>1800000000</v>
      </c>
      <c r="N19" s="7">
        <v>0</v>
      </c>
      <c r="O19" s="7">
        <v>1800000000</v>
      </c>
      <c r="P19" s="7">
        <v>1620000000</v>
      </c>
      <c r="Q19" s="7">
        <v>1620000000</v>
      </c>
      <c r="R19" s="8">
        <f t="shared" si="0"/>
        <v>0</v>
      </c>
      <c r="S19" s="9">
        <f t="shared" si="5"/>
        <v>1</v>
      </c>
      <c r="T19" s="9">
        <f t="shared" si="6"/>
        <v>0.9</v>
      </c>
      <c r="U19" s="9">
        <f t="shared" si="7"/>
        <v>0.9</v>
      </c>
    </row>
    <row r="20" spans="1:21" ht="46.5" thickTop="1" thickBot="1" x14ac:dyDescent="0.3">
      <c r="A20" s="6" t="s">
        <v>23</v>
      </c>
      <c r="B20" s="6" t="s">
        <v>31</v>
      </c>
      <c r="C20" s="6" t="s">
        <v>25</v>
      </c>
      <c r="D20" s="6" t="s">
        <v>39</v>
      </c>
      <c r="E20" s="6" t="s">
        <v>18</v>
      </c>
      <c r="F20" s="6" t="s">
        <v>29</v>
      </c>
      <c r="G20" s="6" t="s">
        <v>20</v>
      </c>
      <c r="H20" s="10" t="s">
        <v>40</v>
      </c>
      <c r="I20" s="7">
        <v>0</v>
      </c>
      <c r="J20" s="7">
        <v>1500000000</v>
      </c>
      <c r="K20" s="7">
        <v>0</v>
      </c>
      <c r="L20" s="7">
        <v>1500000000</v>
      </c>
      <c r="M20" s="7">
        <v>1500000000</v>
      </c>
      <c r="N20" s="7">
        <v>0</v>
      </c>
      <c r="O20" s="7">
        <v>1500000000</v>
      </c>
      <c r="P20" s="7">
        <v>0</v>
      </c>
      <c r="Q20" s="7">
        <v>0</v>
      </c>
      <c r="R20" s="8">
        <f t="shared" si="0"/>
        <v>0</v>
      </c>
      <c r="S20" s="9">
        <f t="shared" si="5"/>
        <v>1</v>
      </c>
      <c r="T20" s="9">
        <f t="shared" si="6"/>
        <v>0</v>
      </c>
      <c r="U20" s="9">
        <f t="shared" si="7"/>
        <v>0</v>
      </c>
    </row>
    <row r="21" spans="1:21" ht="57.75" thickTop="1" thickBot="1" x14ac:dyDescent="0.3">
      <c r="A21" s="6" t="s">
        <v>23</v>
      </c>
      <c r="B21" s="6" t="s">
        <v>31</v>
      </c>
      <c r="C21" s="6" t="s">
        <v>25</v>
      </c>
      <c r="D21" s="6" t="s">
        <v>41</v>
      </c>
      <c r="E21" s="6" t="s">
        <v>18</v>
      </c>
      <c r="F21" s="6" t="s">
        <v>21</v>
      </c>
      <c r="G21" s="6" t="s">
        <v>20</v>
      </c>
      <c r="H21" s="10" t="s">
        <v>42</v>
      </c>
      <c r="I21" s="7">
        <v>18361790080</v>
      </c>
      <c r="J21" s="7">
        <v>0</v>
      </c>
      <c r="K21" s="7">
        <v>0</v>
      </c>
      <c r="L21" s="7">
        <v>18361790080</v>
      </c>
      <c r="M21" s="7">
        <v>18308695855.91</v>
      </c>
      <c r="N21" s="7">
        <v>53094224.090000004</v>
      </c>
      <c r="O21" s="7">
        <v>9006150751.9099998</v>
      </c>
      <c r="P21" s="7">
        <v>698258860.90999997</v>
      </c>
      <c r="Q21" s="7">
        <v>649955753.90999997</v>
      </c>
      <c r="R21" s="8">
        <f t="shared" si="0"/>
        <v>9355639328.0900002</v>
      </c>
      <c r="S21" s="9">
        <f t="shared" si="5"/>
        <v>0.49048326512128387</v>
      </c>
      <c r="T21" s="9">
        <f t="shared" si="6"/>
        <v>3.802782070091066E-2</v>
      </c>
      <c r="U21" s="9">
        <f t="shared" si="7"/>
        <v>3.539718900380763E-2</v>
      </c>
    </row>
    <row r="22" spans="1:21" ht="57.75" thickTop="1" thickBot="1" x14ac:dyDescent="0.3">
      <c r="A22" s="6" t="s">
        <v>23</v>
      </c>
      <c r="B22" s="6" t="s">
        <v>31</v>
      </c>
      <c r="C22" s="6" t="s">
        <v>25</v>
      </c>
      <c r="D22" s="6" t="s">
        <v>41</v>
      </c>
      <c r="E22" s="6" t="s">
        <v>18</v>
      </c>
      <c r="F22" s="6" t="s">
        <v>36</v>
      </c>
      <c r="G22" s="6" t="s">
        <v>20</v>
      </c>
      <c r="H22" s="10" t="s">
        <v>42</v>
      </c>
      <c r="I22" s="7">
        <v>6581286283</v>
      </c>
      <c r="J22" s="7">
        <v>0</v>
      </c>
      <c r="K22" s="7">
        <v>6581286283</v>
      </c>
      <c r="L22" s="7">
        <v>0</v>
      </c>
      <c r="M22" s="7">
        <v>0</v>
      </c>
      <c r="N22" s="7">
        <v>0</v>
      </c>
      <c r="O22" s="7">
        <v>0</v>
      </c>
      <c r="P22" s="7">
        <v>0</v>
      </c>
      <c r="Q22" s="7">
        <v>0</v>
      </c>
      <c r="R22" s="8">
        <f t="shared" si="0"/>
        <v>0</v>
      </c>
      <c r="S22" s="9">
        <v>0</v>
      </c>
      <c r="T22" s="9">
        <v>0</v>
      </c>
      <c r="U22" s="9">
        <v>0</v>
      </c>
    </row>
    <row r="23" spans="1:21" ht="46.5" thickTop="1" thickBot="1" x14ac:dyDescent="0.3">
      <c r="A23" s="6" t="s">
        <v>23</v>
      </c>
      <c r="B23" s="6" t="s">
        <v>31</v>
      </c>
      <c r="C23" s="6" t="s">
        <v>25</v>
      </c>
      <c r="D23" s="6" t="s">
        <v>45</v>
      </c>
      <c r="E23" s="6" t="s">
        <v>18</v>
      </c>
      <c r="F23" s="6" t="s">
        <v>21</v>
      </c>
      <c r="G23" s="6" t="s">
        <v>20</v>
      </c>
      <c r="H23" s="10" t="s">
        <v>46</v>
      </c>
      <c r="I23" s="7">
        <v>1087750116</v>
      </c>
      <c r="J23" s="7">
        <v>0</v>
      </c>
      <c r="K23" s="7">
        <v>0</v>
      </c>
      <c r="L23" s="7">
        <v>1087750116</v>
      </c>
      <c r="M23" s="7">
        <v>1087750114.3099999</v>
      </c>
      <c r="N23" s="7">
        <v>1.69</v>
      </c>
      <c r="O23" s="7">
        <v>1062399999.3099999</v>
      </c>
      <c r="P23" s="7">
        <v>1062399999.3099999</v>
      </c>
      <c r="Q23" s="7">
        <v>1062399999.3099999</v>
      </c>
      <c r="R23" s="8">
        <f t="shared" si="0"/>
        <v>25350116.690000057</v>
      </c>
      <c r="S23" s="9">
        <f t="shared" ref="S23:S45" si="8">+O23/L23</f>
        <v>0.97669490784958923</v>
      </c>
      <c r="T23" s="9">
        <f t="shared" ref="T23:T45" si="9">+P23/L23</f>
        <v>0.97669490784958923</v>
      </c>
      <c r="U23" s="9">
        <f t="shared" ref="U23:U45" si="10">+Q23/L23</f>
        <v>0.97669490784958923</v>
      </c>
    </row>
    <row r="24" spans="1:21" ht="46.5" thickTop="1" thickBot="1" x14ac:dyDescent="0.3">
      <c r="A24" s="6" t="s">
        <v>23</v>
      </c>
      <c r="B24" s="6" t="s">
        <v>31</v>
      </c>
      <c r="C24" s="6" t="s">
        <v>25</v>
      </c>
      <c r="D24" s="6" t="s">
        <v>45</v>
      </c>
      <c r="E24" s="6" t="s">
        <v>18</v>
      </c>
      <c r="F24" s="6" t="s">
        <v>36</v>
      </c>
      <c r="G24" s="6" t="s">
        <v>20</v>
      </c>
      <c r="H24" s="10" t="s">
        <v>46</v>
      </c>
      <c r="I24" s="7">
        <v>925000000</v>
      </c>
      <c r="J24" s="7">
        <v>0</v>
      </c>
      <c r="K24" s="7">
        <v>0</v>
      </c>
      <c r="L24" s="7">
        <v>925000000</v>
      </c>
      <c r="M24" s="7">
        <v>924999999</v>
      </c>
      <c r="N24" s="7">
        <v>1</v>
      </c>
      <c r="O24" s="7">
        <v>743890820</v>
      </c>
      <c r="P24" s="7">
        <v>743890820</v>
      </c>
      <c r="Q24" s="7">
        <v>743890820</v>
      </c>
      <c r="R24" s="8">
        <f t="shared" si="0"/>
        <v>181109180</v>
      </c>
      <c r="S24" s="9">
        <f t="shared" si="8"/>
        <v>0.80420629189189186</v>
      </c>
      <c r="T24" s="9">
        <f t="shared" si="9"/>
        <v>0.80420629189189186</v>
      </c>
      <c r="U24" s="9">
        <f t="shared" si="10"/>
        <v>0.80420629189189186</v>
      </c>
    </row>
    <row r="25" spans="1:21" ht="91.5" thickTop="1" thickBot="1" x14ac:dyDescent="0.3">
      <c r="A25" s="6" t="s">
        <v>23</v>
      </c>
      <c r="B25" s="6" t="s">
        <v>31</v>
      </c>
      <c r="C25" s="6" t="s">
        <v>25</v>
      </c>
      <c r="D25" s="6" t="s">
        <v>47</v>
      </c>
      <c r="E25" s="6" t="s">
        <v>18</v>
      </c>
      <c r="F25" s="6" t="s">
        <v>21</v>
      </c>
      <c r="G25" s="6" t="s">
        <v>20</v>
      </c>
      <c r="H25" s="10" t="s">
        <v>48</v>
      </c>
      <c r="I25" s="7">
        <v>2000000000</v>
      </c>
      <c r="J25" s="7">
        <v>0</v>
      </c>
      <c r="K25" s="7">
        <v>0</v>
      </c>
      <c r="L25" s="7">
        <v>2000000000</v>
      </c>
      <c r="M25" s="7">
        <v>1904800644.45</v>
      </c>
      <c r="N25" s="7">
        <v>95199355.549999997</v>
      </c>
      <c r="O25" s="7">
        <v>1904797024.8499999</v>
      </c>
      <c r="P25" s="7">
        <v>1411944587.3199999</v>
      </c>
      <c r="Q25" s="7">
        <v>1401339988.3199999</v>
      </c>
      <c r="R25" s="8">
        <f t="shared" si="0"/>
        <v>95202975.150000095</v>
      </c>
      <c r="S25" s="9">
        <f t="shared" si="8"/>
        <v>0.95239851242499995</v>
      </c>
      <c r="T25" s="9">
        <f t="shared" si="9"/>
        <v>0.70597229365999992</v>
      </c>
      <c r="U25" s="9">
        <f t="shared" si="10"/>
        <v>0.70066999415999998</v>
      </c>
    </row>
    <row r="26" spans="1:21" ht="91.5" thickTop="1" thickBot="1" x14ac:dyDescent="0.3">
      <c r="A26" s="6" t="s">
        <v>23</v>
      </c>
      <c r="B26" s="6" t="s">
        <v>31</v>
      </c>
      <c r="C26" s="6" t="s">
        <v>25</v>
      </c>
      <c r="D26" s="6" t="s">
        <v>47</v>
      </c>
      <c r="E26" s="6" t="s">
        <v>18</v>
      </c>
      <c r="F26" s="6" t="s">
        <v>36</v>
      </c>
      <c r="G26" s="6" t="s">
        <v>20</v>
      </c>
      <c r="H26" s="10" t="s">
        <v>48</v>
      </c>
      <c r="I26" s="7">
        <v>2000000000</v>
      </c>
      <c r="J26" s="7">
        <v>0</v>
      </c>
      <c r="K26" s="7">
        <v>0</v>
      </c>
      <c r="L26" s="7">
        <v>2000000000</v>
      </c>
      <c r="M26" s="7">
        <v>2000000000</v>
      </c>
      <c r="N26" s="7">
        <v>0</v>
      </c>
      <c r="O26" s="7">
        <v>2000000000</v>
      </c>
      <c r="P26" s="7">
        <v>2000000000</v>
      </c>
      <c r="Q26" s="7">
        <v>2000000000</v>
      </c>
      <c r="R26" s="8">
        <f t="shared" si="0"/>
        <v>0</v>
      </c>
      <c r="S26" s="9">
        <f t="shared" si="8"/>
        <v>1</v>
      </c>
      <c r="T26" s="9">
        <f t="shared" si="9"/>
        <v>1</v>
      </c>
      <c r="U26" s="9">
        <f t="shared" si="10"/>
        <v>1</v>
      </c>
    </row>
    <row r="27" spans="1:21" ht="91.5" thickTop="1" thickBot="1" x14ac:dyDescent="0.3">
      <c r="A27" s="6" t="s">
        <v>23</v>
      </c>
      <c r="B27" s="6" t="s">
        <v>31</v>
      </c>
      <c r="C27" s="6" t="s">
        <v>25</v>
      </c>
      <c r="D27" s="6" t="s">
        <v>47</v>
      </c>
      <c r="E27" s="6" t="s">
        <v>18</v>
      </c>
      <c r="F27" s="6" t="s">
        <v>29</v>
      </c>
      <c r="G27" s="6" t="s">
        <v>20</v>
      </c>
      <c r="H27" s="10" t="s">
        <v>48</v>
      </c>
      <c r="I27" s="7">
        <v>0</v>
      </c>
      <c r="J27" s="7">
        <v>5040000000</v>
      </c>
      <c r="K27" s="7">
        <v>0</v>
      </c>
      <c r="L27" s="7">
        <v>5040000000</v>
      </c>
      <c r="M27" s="7">
        <v>5040000000</v>
      </c>
      <c r="N27" s="7">
        <v>0</v>
      </c>
      <c r="O27" s="7">
        <v>5040000000</v>
      </c>
      <c r="P27" s="7">
        <v>0</v>
      </c>
      <c r="Q27" s="7">
        <v>0</v>
      </c>
      <c r="R27" s="8">
        <f t="shared" si="0"/>
        <v>0</v>
      </c>
      <c r="S27" s="9">
        <f t="shared" si="8"/>
        <v>1</v>
      </c>
      <c r="T27" s="9">
        <f t="shared" si="9"/>
        <v>0</v>
      </c>
      <c r="U27" s="9">
        <f t="shared" si="10"/>
        <v>0</v>
      </c>
    </row>
    <row r="28" spans="1:21" ht="45.75" customHeight="1" thickTop="1" thickBot="1" x14ac:dyDescent="0.3">
      <c r="A28" s="6" t="s">
        <v>23</v>
      </c>
      <c r="B28" s="6" t="s">
        <v>31</v>
      </c>
      <c r="C28" s="6" t="s">
        <v>25</v>
      </c>
      <c r="D28" s="6" t="s">
        <v>30</v>
      </c>
      <c r="E28" s="6" t="s">
        <v>18</v>
      </c>
      <c r="F28" s="6" t="s">
        <v>21</v>
      </c>
      <c r="G28" s="6" t="s">
        <v>20</v>
      </c>
      <c r="H28" s="10" t="s">
        <v>49</v>
      </c>
      <c r="I28" s="7">
        <v>2274360000</v>
      </c>
      <c r="J28" s="7">
        <v>0</v>
      </c>
      <c r="K28" s="7">
        <v>0</v>
      </c>
      <c r="L28" s="7">
        <v>2274360000</v>
      </c>
      <c r="M28" s="7">
        <v>2192819479.25</v>
      </c>
      <c r="N28" s="7">
        <v>81540520.75</v>
      </c>
      <c r="O28" s="7">
        <v>1920044479.25</v>
      </c>
      <c r="P28" s="7">
        <v>1175028335.75</v>
      </c>
      <c r="Q28" s="7">
        <v>1175028335.75</v>
      </c>
      <c r="R28" s="8">
        <f t="shared" si="0"/>
        <v>354315520.75</v>
      </c>
      <c r="S28" s="9">
        <f t="shared" si="8"/>
        <v>0.84421308818744611</v>
      </c>
      <c r="T28" s="9">
        <f t="shared" si="9"/>
        <v>0.5166413126110202</v>
      </c>
      <c r="U28" s="9">
        <f t="shared" si="10"/>
        <v>0.5166413126110202</v>
      </c>
    </row>
    <row r="29" spans="1:21" ht="48" customHeight="1" thickTop="1" thickBot="1" x14ac:dyDescent="0.3">
      <c r="A29" s="6" t="s">
        <v>23</v>
      </c>
      <c r="B29" s="6" t="s">
        <v>31</v>
      </c>
      <c r="C29" s="6" t="s">
        <v>25</v>
      </c>
      <c r="D29" s="6" t="s">
        <v>30</v>
      </c>
      <c r="E29" s="6" t="s">
        <v>18</v>
      </c>
      <c r="F29" s="6" t="s">
        <v>36</v>
      </c>
      <c r="G29" s="6" t="s">
        <v>20</v>
      </c>
      <c r="H29" s="10" t="s">
        <v>49</v>
      </c>
      <c r="I29" s="7">
        <v>1750000000</v>
      </c>
      <c r="J29" s="7">
        <v>0</v>
      </c>
      <c r="K29" s="7">
        <v>0</v>
      </c>
      <c r="L29" s="7">
        <v>1750000000</v>
      </c>
      <c r="M29" s="7">
        <v>1700000000</v>
      </c>
      <c r="N29" s="7">
        <v>50000000</v>
      </c>
      <c r="O29" s="7">
        <v>1700000000</v>
      </c>
      <c r="P29" s="7">
        <v>1700000000</v>
      </c>
      <c r="Q29" s="7">
        <v>1700000000</v>
      </c>
      <c r="R29" s="8">
        <f t="shared" si="0"/>
        <v>50000000</v>
      </c>
      <c r="S29" s="9">
        <f t="shared" si="8"/>
        <v>0.97142857142857142</v>
      </c>
      <c r="T29" s="9">
        <f t="shared" si="9"/>
        <v>0.97142857142857142</v>
      </c>
      <c r="U29" s="9">
        <f t="shared" si="10"/>
        <v>0.97142857142857142</v>
      </c>
    </row>
    <row r="30" spans="1:21" ht="46.5" thickTop="1" thickBot="1" x14ac:dyDescent="0.3">
      <c r="A30" s="6" t="s">
        <v>23</v>
      </c>
      <c r="B30" s="6" t="s">
        <v>31</v>
      </c>
      <c r="C30" s="6" t="s">
        <v>25</v>
      </c>
      <c r="D30" s="6" t="s">
        <v>50</v>
      </c>
      <c r="E30" s="6" t="s">
        <v>18</v>
      </c>
      <c r="F30" s="6" t="s">
        <v>21</v>
      </c>
      <c r="G30" s="6" t="s">
        <v>20</v>
      </c>
      <c r="H30" s="10" t="s">
        <v>51</v>
      </c>
      <c r="I30" s="7">
        <v>4000000000</v>
      </c>
      <c r="J30" s="7">
        <v>0</v>
      </c>
      <c r="K30" s="7">
        <v>0</v>
      </c>
      <c r="L30" s="7">
        <v>4000000000</v>
      </c>
      <c r="M30" s="7">
        <v>3983978896.9499998</v>
      </c>
      <c r="N30" s="7">
        <v>16021103.050000001</v>
      </c>
      <c r="O30" s="7">
        <v>687861896.95000005</v>
      </c>
      <c r="P30" s="7">
        <v>169653342.94999999</v>
      </c>
      <c r="Q30" s="7">
        <v>169653342.94999999</v>
      </c>
      <c r="R30" s="8">
        <f t="shared" si="0"/>
        <v>3312138103.0500002</v>
      </c>
      <c r="S30" s="9">
        <f t="shared" si="8"/>
        <v>0.1719654742375</v>
      </c>
      <c r="T30" s="9">
        <f t="shared" si="9"/>
        <v>4.2413335737499995E-2</v>
      </c>
      <c r="U30" s="9">
        <f t="shared" si="10"/>
        <v>4.2413335737499995E-2</v>
      </c>
    </row>
    <row r="31" spans="1:21" ht="46.5" thickTop="1" thickBot="1" x14ac:dyDescent="0.3">
      <c r="A31" s="6" t="s">
        <v>23</v>
      </c>
      <c r="B31" s="6" t="s">
        <v>31</v>
      </c>
      <c r="C31" s="6" t="s">
        <v>25</v>
      </c>
      <c r="D31" s="6" t="s">
        <v>50</v>
      </c>
      <c r="E31" s="6" t="s">
        <v>18</v>
      </c>
      <c r="F31" s="6" t="s">
        <v>29</v>
      </c>
      <c r="G31" s="6" t="s">
        <v>20</v>
      </c>
      <c r="H31" s="10" t="s">
        <v>51</v>
      </c>
      <c r="I31" s="7">
        <v>0</v>
      </c>
      <c r="J31" s="7">
        <v>1880000000</v>
      </c>
      <c r="K31" s="7">
        <v>0</v>
      </c>
      <c r="L31" s="7">
        <v>1880000000</v>
      </c>
      <c r="M31" s="7">
        <v>1880000000</v>
      </c>
      <c r="N31" s="7">
        <v>0</v>
      </c>
      <c r="O31" s="7">
        <v>1413301178</v>
      </c>
      <c r="P31" s="7">
        <v>0</v>
      </c>
      <c r="Q31" s="7">
        <v>0</v>
      </c>
      <c r="R31" s="8">
        <f t="shared" si="0"/>
        <v>466698822</v>
      </c>
      <c r="S31" s="9">
        <f t="shared" si="8"/>
        <v>0.75175594574468085</v>
      </c>
      <c r="T31" s="9">
        <f t="shared" si="9"/>
        <v>0</v>
      </c>
      <c r="U31" s="9">
        <f t="shared" si="10"/>
        <v>0</v>
      </c>
    </row>
    <row r="32" spans="1:21" ht="80.25" thickTop="1" thickBot="1" x14ac:dyDescent="0.3">
      <c r="A32" s="6" t="s">
        <v>23</v>
      </c>
      <c r="B32" s="6" t="s">
        <v>31</v>
      </c>
      <c r="C32" s="6" t="s">
        <v>25</v>
      </c>
      <c r="D32" s="6" t="s">
        <v>52</v>
      </c>
      <c r="E32" s="6" t="s">
        <v>18</v>
      </c>
      <c r="F32" s="6" t="s">
        <v>29</v>
      </c>
      <c r="G32" s="6" t="s">
        <v>20</v>
      </c>
      <c r="H32" s="10" t="s">
        <v>53</v>
      </c>
      <c r="I32" s="7">
        <v>0</v>
      </c>
      <c r="J32" s="7">
        <v>18999185000</v>
      </c>
      <c r="K32" s="7">
        <v>0</v>
      </c>
      <c r="L32" s="7">
        <v>18999185000</v>
      </c>
      <c r="M32" s="7">
        <v>18999185000</v>
      </c>
      <c r="N32" s="7">
        <v>0</v>
      </c>
      <c r="O32" s="7">
        <v>17598285000</v>
      </c>
      <c r="P32" s="7">
        <v>0</v>
      </c>
      <c r="Q32" s="7">
        <v>0</v>
      </c>
      <c r="R32" s="8">
        <f t="shared" si="0"/>
        <v>1400900000</v>
      </c>
      <c r="S32" s="9">
        <f t="shared" si="8"/>
        <v>0.92626525822028682</v>
      </c>
      <c r="T32" s="9">
        <f t="shared" si="9"/>
        <v>0</v>
      </c>
      <c r="U32" s="9">
        <f t="shared" si="10"/>
        <v>0</v>
      </c>
    </row>
    <row r="33" spans="1:21" ht="35.25" thickTop="1" thickBot="1" x14ac:dyDescent="0.3">
      <c r="A33" s="6" t="s">
        <v>23</v>
      </c>
      <c r="B33" s="6" t="s">
        <v>54</v>
      </c>
      <c r="C33" s="6" t="s">
        <v>25</v>
      </c>
      <c r="D33" s="6" t="s">
        <v>55</v>
      </c>
      <c r="E33" s="6" t="s">
        <v>18</v>
      </c>
      <c r="F33" s="6" t="s">
        <v>21</v>
      </c>
      <c r="G33" s="6" t="s">
        <v>20</v>
      </c>
      <c r="H33" s="10" t="s">
        <v>56</v>
      </c>
      <c r="I33" s="7">
        <v>167941500</v>
      </c>
      <c r="J33" s="7">
        <v>0</v>
      </c>
      <c r="K33" s="7">
        <v>0</v>
      </c>
      <c r="L33" s="7">
        <v>167941500</v>
      </c>
      <c r="M33" s="7">
        <v>161993782</v>
      </c>
      <c r="N33" s="7">
        <v>5947718</v>
      </c>
      <c r="O33" s="7">
        <v>161820729</v>
      </c>
      <c r="P33" s="7">
        <v>107417591</v>
      </c>
      <c r="Q33" s="7">
        <v>107417591</v>
      </c>
      <c r="R33" s="8">
        <f t="shared" si="0"/>
        <v>6120771</v>
      </c>
      <c r="S33" s="9">
        <f t="shared" si="8"/>
        <v>0.96355414831950414</v>
      </c>
      <c r="T33" s="9">
        <f t="shared" si="9"/>
        <v>0.63961314505348588</v>
      </c>
      <c r="U33" s="9">
        <f t="shared" si="10"/>
        <v>0.63961314505348588</v>
      </c>
    </row>
    <row r="34" spans="1:21" ht="102.75" thickTop="1" thickBot="1" x14ac:dyDescent="0.3">
      <c r="A34" s="6" t="s">
        <v>23</v>
      </c>
      <c r="B34" s="6" t="s">
        <v>54</v>
      </c>
      <c r="C34" s="6" t="s">
        <v>25</v>
      </c>
      <c r="D34" s="6" t="s">
        <v>57</v>
      </c>
      <c r="E34" s="6" t="s">
        <v>18</v>
      </c>
      <c r="F34" s="6" t="s">
        <v>21</v>
      </c>
      <c r="G34" s="6" t="s">
        <v>20</v>
      </c>
      <c r="H34" s="10" t="s">
        <v>58</v>
      </c>
      <c r="I34" s="7">
        <v>295673983</v>
      </c>
      <c r="J34" s="7">
        <v>0</v>
      </c>
      <c r="K34" s="7">
        <v>0</v>
      </c>
      <c r="L34" s="7">
        <v>295673983</v>
      </c>
      <c r="M34" s="7">
        <v>261273983.03999999</v>
      </c>
      <c r="N34" s="7">
        <v>34399999.960000001</v>
      </c>
      <c r="O34" s="7">
        <v>138392968</v>
      </c>
      <c r="P34" s="7">
        <v>82682795</v>
      </c>
      <c r="Q34" s="7">
        <v>82682795</v>
      </c>
      <c r="R34" s="8">
        <f t="shared" si="0"/>
        <v>157281015</v>
      </c>
      <c r="S34" s="9">
        <f t="shared" si="8"/>
        <v>0.46805933547423412</v>
      </c>
      <c r="T34" s="9">
        <f t="shared" si="9"/>
        <v>0.27964176679014735</v>
      </c>
      <c r="U34" s="9">
        <f t="shared" si="10"/>
        <v>0.27964176679014735</v>
      </c>
    </row>
    <row r="35" spans="1:21" ht="69" thickTop="1" thickBot="1" x14ac:dyDescent="0.3">
      <c r="A35" s="6" t="s">
        <v>23</v>
      </c>
      <c r="B35" s="6" t="s">
        <v>54</v>
      </c>
      <c r="C35" s="6" t="s">
        <v>25</v>
      </c>
      <c r="D35" s="6" t="s">
        <v>59</v>
      </c>
      <c r="E35" s="6" t="s">
        <v>18</v>
      </c>
      <c r="F35" s="6" t="s">
        <v>21</v>
      </c>
      <c r="G35" s="6" t="s">
        <v>20</v>
      </c>
      <c r="H35" s="10" t="s">
        <v>60</v>
      </c>
      <c r="I35" s="7">
        <v>148526590</v>
      </c>
      <c r="J35" s="7">
        <v>0</v>
      </c>
      <c r="K35" s="7">
        <v>0</v>
      </c>
      <c r="L35" s="7">
        <v>148526590</v>
      </c>
      <c r="M35" s="7">
        <v>119362960</v>
      </c>
      <c r="N35" s="7">
        <v>29163630</v>
      </c>
      <c r="O35" s="7">
        <v>113897145</v>
      </c>
      <c r="P35" s="7">
        <v>65410959</v>
      </c>
      <c r="Q35" s="7">
        <v>65410959</v>
      </c>
      <c r="R35" s="8">
        <f t="shared" si="0"/>
        <v>34629445</v>
      </c>
      <c r="S35" s="9">
        <f t="shared" si="8"/>
        <v>0.76684683193763492</v>
      </c>
      <c r="T35" s="9">
        <f t="shared" si="9"/>
        <v>0.44039898175808118</v>
      </c>
      <c r="U35" s="9">
        <f t="shared" si="10"/>
        <v>0.44039898175808118</v>
      </c>
    </row>
    <row r="36" spans="1:21" ht="36.75" customHeight="1" thickTop="1" thickBot="1" x14ac:dyDescent="0.3">
      <c r="A36" s="18"/>
      <c r="B36" s="18"/>
      <c r="C36" s="18"/>
      <c r="D36" s="18"/>
      <c r="E36" s="18"/>
      <c r="F36" s="18"/>
      <c r="G36" s="18"/>
      <c r="H36" s="19" t="s">
        <v>69</v>
      </c>
      <c r="I36" s="20">
        <f>SUM(I13:I35)</f>
        <v>86513654843</v>
      </c>
      <c r="J36" s="20">
        <f t="shared" ref="J36:Q36" si="11">SUM(J13:J35)</f>
        <v>43081757566</v>
      </c>
      <c r="K36" s="20">
        <f t="shared" si="11"/>
        <v>13162572566</v>
      </c>
      <c r="L36" s="20">
        <f t="shared" si="11"/>
        <v>116432839843</v>
      </c>
      <c r="M36" s="20">
        <f t="shared" si="11"/>
        <v>115463280754.96999</v>
      </c>
      <c r="N36" s="20">
        <f t="shared" si="11"/>
        <v>969559088.02999997</v>
      </c>
      <c r="O36" s="20">
        <f t="shared" si="11"/>
        <v>98733018160.009995</v>
      </c>
      <c r="P36" s="20">
        <f t="shared" si="11"/>
        <v>43842904999.379997</v>
      </c>
      <c r="Q36" s="20">
        <f t="shared" si="11"/>
        <v>43682180647.379997</v>
      </c>
      <c r="R36" s="21">
        <f t="shared" si="0"/>
        <v>17699821682.990005</v>
      </c>
      <c r="S36" s="22">
        <f t="shared" si="8"/>
        <v>0.84798256482572487</v>
      </c>
      <c r="T36" s="22">
        <f t="shared" si="9"/>
        <v>0.37655102339252833</v>
      </c>
      <c r="U36" s="22">
        <f t="shared" si="10"/>
        <v>0.37517061944277735</v>
      </c>
    </row>
    <row r="37" spans="1:21" ht="46.5" thickTop="1" thickBot="1" x14ac:dyDescent="0.3">
      <c r="A37" s="6" t="s">
        <v>23</v>
      </c>
      <c r="B37" s="6" t="s">
        <v>61</v>
      </c>
      <c r="C37" s="6" t="s">
        <v>25</v>
      </c>
      <c r="D37" s="6" t="s">
        <v>55</v>
      </c>
      <c r="E37" s="6" t="s">
        <v>18</v>
      </c>
      <c r="F37" s="6" t="s">
        <v>21</v>
      </c>
      <c r="G37" s="6" t="s">
        <v>20</v>
      </c>
      <c r="H37" s="10" t="s">
        <v>62</v>
      </c>
      <c r="I37" s="7">
        <v>500000000</v>
      </c>
      <c r="J37" s="7">
        <v>0</v>
      </c>
      <c r="K37" s="7">
        <v>0</v>
      </c>
      <c r="L37" s="7">
        <v>500000000</v>
      </c>
      <c r="M37" s="7">
        <v>485267935</v>
      </c>
      <c r="N37" s="7">
        <v>14732065</v>
      </c>
      <c r="O37" s="7">
        <v>485267935</v>
      </c>
      <c r="P37" s="7">
        <v>456387411</v>
      </c>
      <c r="Q37" s="7">
        <v>456387411</v>
      </c>
      <c r="R37" s="8">
        <f t="shared" si="0"/>
        <v>14732065</v>
      </c>
      <c r="S37" s="9">
        <f t="shared" si="8"/>
        <v>0.97053586999999997</v>
      </c>
      <c r="T37" s="9">
        <f t="shared" si="9"/>
        <v>0.91277482200000004</v>
      </c>
      <c r="U37" s="9">
        <f t="shared" si="10"/>
        <v>0.91277482200000004</v>
      </c>
    </row>
    <row r="38" spans="1:21" ht="46.5" customHeight="1" thickTop="1" thickBot="1" x14ac:dyDescent="0.3">
      <c r="A38" s="6" t="s">
        <v>23</v>
      </c>
      <c r="B38" s="6" t="s">
        <v>61</v>
      </c>
      <c r="C38" s="6" t="s">
        <v>25</v>
      </c>
      <c r="D38" s="6" t="s">
        <v>55</v>
      </c>
      <c r="E38" s="6" t="s">
        <v>18</v>
      </c>
      <c r="F38" s="6" t="s">
        <v>36</v>
      </c>
      <c r="G38" s="6" t="s">
        <v>20</v>
      </c>
      <c r="H38" s="10" t="s">
        <v>62</v>
      </c>
      <c r="I38" s="7">
        <v>2500000000</v>
      </c>
      <c r="J38" s="7">
        <v>0</v>
      </c>
      <c r="K38" s="7">
        <v>0</v>
      </c>
      <c r="L38" s="7">
        <v>2500000000</v>
      </c>
      <c r="M38" s="7">
        <v>1735482352.8199999</v>
      </c>
      <c r="N38" s="7">
        <v>764517647.17999995</v>
      </c>
      <c r="O38" s="7">
        <v>1580607352.8199999</v>
      </c>
      <c r="P38" s="7">
        <v>901431014.82000005</v>
      </c>
      <c r="Q38" s="7">
        <v>901431014.82000005</v>
      </c>
      <c r="R38" s="8">
        <f t="shared" si="0"/>
        <v>919392647.18000007</v>
      </c>
      <c r="S38" s="9">
        <f t="shared" si="8"/>
        <v>0.63224294112799995</v>
      </c>
      <c r="T38" s="9">
        <f t="shared" si="9"/>
        <v>0.36057240592799999</v>
      </c>
      <c r="U38" s="9">
        <f t="shared" si="10"/>
        <v>0.36057240592799999</v>
      </c>
    </row>
    <row r="39" spans="1:21" ht="57.75" thickTop="1" thickBot="1" x14ac:dyDescent="0.3">
      <c r="A39" s="6" t="s">
        <v>23</v>
      </c>
      <c r="B39" s="6" t="s">
        <v>61</v>
      </c>
      <c r="C39" s="6" t="s">
        <v>25</v>
      </c>
      <c r="D39" s="6" t="s">
        <v>57</v>
      </c>
      <c r="E39" s="6" t="s">
        <v>18</v>
      </c>
      <c r="F39" s="6" t="s">
        <v>21</v>
      </c>
      <c r="G39" s="6" t="s">
        <v>20</v>
      </c>
      <c r="H39" s="10" t="s">
        <v>63</v>
      </c>
      <c r="I39" s="7">
        <v>2000000000</v>
      </c>
      <c r="J39" s="7">
        <v>0</v>
      </c>
      <c r="K39" s="7">
        <v>0</v>
      </c>
      <c r="L39" s="7">
        <v>2000000000</v>
      </c>
      <c r="M39" s="7">
        <v>1531952283.8599999</v>
      </c>
      <c r="N39" s="7">
        <v>468047716.13999999</v>
      </c>
      <c r="O39" s="7">
        <v>1127428575.8599999</v>
      </c>
      <c r="P39" s="7">
        <v>861762154.86000001</v>
      </c>
      <c r="Q39" s="7">
        <v>812025266.86000001</v>
      </c>
      <c r="R39" s="8">
        <f t="shared" si="0"/>
        <v>872571424.1400001</v>
      </c>
      <c r="S39" s="9">
        <f t="shared" si="8"/>
        <v>0.56371428793</v>
      </c>
      <c r="T39" s="9">
        <f t="shared" si="9"/>
        <v>0.43088107742999998</v>
      </c>
      <c r="U39" s="9">
        <f t="shared" si="10"/>
        <v>0.40601263342999999</v>
      </c>
    </row>
    <row r="40" spans="1:21" ht="34.5" customHeight="1" thickTop="1" thickBot="1" x14ac:dyDescent="0.3">
      <c r="A40" s="18"/>
      <c r="B40" s="18"/>
      <c r="C40" s="18"/>
      <c r="D40" s="18"/>
      <c r="E40" s="18"/>
      <c r="F40" s="18"/>
      <c r="G40" s="18"/>
      <c r="H40" s="19" t="s">
        <v>70</v>
      </c>
      <c r="I40" s="20">
        <f>SUM(I37:I39)</f>
        <v>5000000000</v>
      </c>
      <c r="J40" s="20">
        <f t="shared" ref="J40:Q40" si="12">SUM(J37:J39)</f>
        <v>0</v>
      </c>
      <c r="K40" s="20">
        <f t="shared" si="12"/>
        <v>0</v>
      </c>
      <c r="L40" s="20">
        <f t="shared" si="12"/>
        <v>5000000000</v>
      </c>
      <c r="M40" s="20">
        <f t="shared" si="12"/>
        <v>3752702571.6799994</v>
      </c>
      <c r="N40" s="20">
        <f t="shared" si="12"/>
        <v>1247297428.3199999</v>
      </c>
      <c r="O40" s="20">
        <f t="shared" si="12"/>
        <v>3193303863.6799998</v>
      </c>
      <c r="P40" s="20">
        <f t="shared" si="12"/>
        <v>2219580580.6800003</v>
      </c>
      <c r="Q40" s="20">
        <f t="shared" si="12"/>
        <v>2169843692.6800003</v>
      </c>
      <c r="R40" s="21">
        <f t="shared" si="0"/>
        <v>1806696136.3200002</v>
      </c>
      <c r="S40" s="22">
        <f t="shared" si="8"/>
        <v>0.63866077273599997</v>
      </c>
      <c r="T40" s="22">
        <f t="shared" si="9"/>
        <v>0.44391611613600007</v>
      </c>
      <c r="U40" s="22">
        <f t="shared" si="10"/>
        <v>0.43396873853600004</v>
      </c>
    </row>
    <row r="41" spans="1:21" ht="60.75" customHeight="1" thickTop="1" thickBot="1" x14ac:dyDescent="0.3">
      <c r="A41" s="6" t="s">
        <v>23</v>
      </c>
      <c r="B41" s="6" t="s">
        <v>31</v>
      </c>
      <c r="C41" s="6" t="s">
        <v>25</v>
      </c>
      <c r="D41" s="6" t="s">
        <v>32</v>
      </c>
      <c r="E41" s="6" t="s">
        <v>18</v>
      </c>
      <c r="F41" s="6" t="s">
        <v>21</v>
      </c>
      <c r="G41" s="6" t="s">
        <v>20</v>
      </c>
      <c r="H41" s="10" t="s">
        <v>33</v>
      </c>
      <c r="I41" s="7">
        <v>3800000000</v>
      </c>
      <c r="J41" s="7">
        <v>0</v>
      </c>
      <c r="K41" s="7">
        <v>0</v>
      </c>
      <c r="L41" s="7">
        <v>3800000000</v>
      </c>
      <c r="M41" s="7">
        <v>3757471712.79</v>
      </c>
      <c r="N41" s="7">
        <v>42528287.210000001</v>
      </c>
      <c r="O41" s="7">
        <v>3025764847.79</v>
      </c>
      <c r="P41" s="7">
        <v>2380419890.23</v>
      </c>
      <c r="Q41" s="7">
        <v>2346384757.23</v>
      </c>
      <c r="R41" s="8">
        <f t="shared" si="0"/>
        <v>774235152.21000004</v>
      </c>
      <c r="S41" s="9">
        <f t="shared" si="8"/>
        <v>0.79625390731315793</v>
      </c>
      <c r="T41" s="9">
        <f t="shared" si="9"/>
        <v>0.62642628690263158</v>
      </c>
      <c r="U41" s="9">
        <f t="shared" si="10"/>
        <v>0.61746967295526312</v>
      </c>
    </row>
    <row r="42" spans="1:21" ht="64.5" customHeight="1" thickTop="1" thickBot="1" x14ac:dyDescent="0.3">
      <c r="A42" s="6" t="s">
        <v>23</v>
      </c>
      <c r="B42" s="6" t="s">
        <v>31</v>
      </c>
      <c r="C42" s="6" t="s">
        <v>25</v>
      </c>
      <c r="D42" s="6" t="s">
        <v>43</v>
      </c>
      <c r="E42" s="6" t="s">
        <v>18</v>
      </c>
      <c r="F42" s="6" t="s">
        <v>19</v>
      </c>
      <c r="G42" s="6" t="s">
        <v>20</v>
      </c>
      <c r="H42" s="10" t="s">
        <v>44</v>
      </c>
      <c r="I42" s="7">
        <v>116011464912</v>
      </c>
      <c r="J42" s="7">
        <v>0</v>
      </c>
      <c r="K42" s="7">
        <v>0</v>
      </c>
      <c r="L42" s="7">
        <v>116011464912</v>
      </c>
      <c r="M42" s="7">
        <v>116011464912</v>
      </c>
      <c r="N42" s="7">
        <v>0</v>
      </c>
      <c r="O42" s="7">
        <v>116011464912</v>
      </c>
      <c r="P42" s="7">
        <v>20157297788.990002</v>
      </c>
      <c r="Q42" s="7">
        <v>20157297788.990002</v>
      </c>
      <c r="R42" s="8">
        <f t="shared" si="0"/>
        <v>0</v>
      </c>
      <c r="S42" s="9">
        <f t="shared" si="8"/>
        <v>1</v>
      </c>
      <c r="T42" s="9">
        <f t="shared" si="9"/>
        <v>0.17375263560614662</v>
      </c>
      <c r="U42" s="9">
        <f t="shared" si="10"/>
        <v>0.17375263560614662</v>
      </c>
    </row>
    <row r="43" spans="1:21" ht="51" customHeight="1" thickTop="1" thickBot="1" x14ac:dyDescent="0.3">
      <c r="A43" s="6" t="s">
        <v>23</v>
      </c>
      <c r="B43" s="6" t="s">
        <v>31</v>
      </c>
      <c r="C43" s="6" t="s">
        <v>25</v>
      </c>
      <c r="D43" s="6" t="s">
        <v>43</v>
      </c>
      <c r="E43" s="6" t="s">
        <v>18</v>
      </c>
      <c r="F43" s="6" t="s">
        <v>21</v>
      </c>
      <c r="G43" s="6" t="s">
        <v>20</v>
      </c>
      <c r="H43" s="10" t="s">
        <v>44</v>
      </c>
      <c r="I43" s="7">
        <v>2152512319</v>
      </c>
      <c r="J43" s="7">
        <v>0</v>
      </c>
      <c r="K43" s="7">
        <v>0</v>
      </c>
      <c r="L43" s="7">
        <v>2152512319</v>
      </c>
      <c r="M43" s="7">
        <v>2152512319</v>
      </c>
      <c r="N43" s="7">
        <v>0</v>
      </c>
      <c r="O43" s="7">
        <v>2152512319</v>
      </c>
      <c r="P43" s="7">
        <v>2152512319</v>
      </c>
      <c r="Q43" s="7">
        <v>2152512319</v>
      </c>
      <c r="R43" s="8">
        <f t="shared" si="0"/>
        <v>0</v>
      </c>
      <c r="S43" s="9">
        <f t="shared" si="8"/>
        <v>1</v>
      </c>
      <c r="T43" s="9">
        <f t="shared" si="9"/>
        <v>1</v>
      </c>
      <c r="U43" s="9">
        <f t="shared" si="10"/>
        <v>1</v>
      </c>
    </row>
    <row r="44" spans="1:21" ht="26.25" customHeight="1" thickTop="1" thickBot="1" x14ac:dyDescent="0.3">
      <c r="A44" s="18"/>
      <c r="B44" s="18"/>
      <c r="C44" s="18"/>
      <c r="D44" s="18"/>
      <c r="E44" s="18"/>
      <c r="F44" s="18"/>
      <c r="G44" s="18"/>
      <c r="H44" s="19" t="s">
        <v>71</v>
      </c>
      <c r="I44" s="20">
        <f>SUM(I41:I43)</f>
        <v>121963977231</v>
      </c>
      <c r="J44" s="20">
        <f t="shared" ref="J44:Q44" si="13">SUM(J41:J43)</f>
        <v>0</v>
      </c>
      <c r="K44" s="20">
        <f t="shared" si="13"/>
        <v>0</v>
      </c>
      <c r="L44" s="20">
        <f t="shared" si="13"/>
        <v>121963977231</v>
      </c>
      <c r="M44" s="20">
        <f t="shared" si="13"/>
        <v>121921448943.78999</v>
      </c>
      <c r="N44" s="20">
        <f t="shared" si="13"/>
        <v>42528287.210000001</v>
      </c>
      <c r="O44" s="20">
        <f t="shared" si="13"/>
        <v>121189742078.78999</v>
      </c>
      <c r="P44" s="20">
        <f t="shared" si="13"/>
        <v>24690229998.220001</v>
      </c>
      <c r="Q44" s="20">
        <f t="shared" si="13"/>
        <v>24656194865.220001</v>
      </c>
      <c r="R44" s="21">
        <f t="shared" si="0"/>
        <v>774235152.21000671</v>
      </c>
      <c r="S44" s="22">
        <f t="shared" si="8"/>
        <v>0.99365193584378109</v>
      </c>
      <c r="T44" s="22">
        <f t="shared" si="9"/>
        <v>0.20243870820526508</v>
      </c>
      <c r="U44" s="22">
        <f t="shared" si="10"/>
        <v>0.20215964930793559</v>
      </c>
    </row>
    <row r="45" spans="1:21" ht="30.75" customHeight="1" thickTop="1" thickBot="1" x14ac:dyDescent="0.3">
      <c r="A45" s="18"/>
      <c r="B45" s="18"/>
      <c r="C45" s="18"/>
      <c r="D45" s="18"/>
      <c r="E45" s="18"/>
      <c r="F45" s="18"/>
      <c r="G45" s="18"/>
      <c r="H45" s="19" t="s">
        <v>72</v>
      </c>
      <c r="I45" s="20">
        <f>+I12+I36+I40+I44</f>
        <v>260552206904</v>
      </c>
      <c r="J45" s="20">
        <f t="shared" ref="J45:Q45" si="14">+J12+J36+J40+J44</f>
        <v>48083173566</v>
      </c>
      <c r="K45" s="20">
        <f t="shared" si="14"/>
        <v>13162572566</v>
      </c>
      <c r="L45" s="20">
        <f t="shared" si="14"/>
        <v>295472807904</v>
      </c>
      <c r="M45" s="20">
        <f t="shared" si="14"/>
        <v>292901346822.87994</v>
      </c>
      <c r="N45" s="20">
        <f t="shared" si="14"/>
        <v>2571461081.1199999</v>
      </c>
      <c r="O45" s="20">
        <f t="shared" si="14"/>
        <v>274303709417.64996</v>
      </c>
      <c r="P45" s="20">
        <f t="shared" si="14"/>
        <v>97505742081.559998</v>
      </c>
      <c r="Q45" s="20">
        <f t="shared" si="14"/>
        <v>97002836364.559998</v>
      </c>
      <c r="R45" s="21">
        <f t="shared" si="0"/>
        <v>21169098486.350037</v>
      </c>
      <c r="S45" s="22">
        <f t="shared" si="8"/>
        <v>0.92835517204944307</v>
      </c>
      <c r="T45" s="22">
        <f t="shared" si="9"/>
        <v>0.32999903704587225</v>
      </c>
      <c r="U45" s="22">
        <f t="shared" si="10"/>
        <v>0.32829699982435107</v>
      </c>
    </row>
    <row r="46" spans="1:21" ht="15.75" thickTop="1" x14ac:dyDescent="0.25">
      <c r="A46" s="4" t="s">
        <v>76</v>
      </c>
      <c r="B46" s="11"/>
      <c r="C46" s="11"/>
      <c r="D46" s="11"/>
      <c r="E46" s="12"/>
      <c r="F46" s="13"/>
      <c r="G46" s="13"/>
      <c r="H46" s="14"/>
      <c r="I46" s="4"/>
      <c r="J46" s="4"/>
      <c r="K46" s="4"/>
      <c r="L46" s="3"/>
      <c r="M46" s="4"/>
      <c r="N46" s="5"/>
      <c r="O46" s="5"/>
      <c r="P46" s="5"/>
    </row>
    <row r="47" spans="1:21" x14ac:dyDescent="0.25">
      <c r="A47" s="4" t="s">
        <v>77</v>
      </c>
      <c r="B47" s="4"/>
      <c r="C47" s="4"/>
      <c r="D47" s="4"/>
      <c r="E47" s="4"/>
      <c r="F47" s="4"/>
      <c r="G47" s="4"/>
      <c r="H47" s="4"/>
      <c r="I47" s="4"/>
      <c r="J47" s="4"/>
      <c r="K47" s="4"/>
      <c r="L47" s="3"/>
      <c r="M47" s="4"/>
      <c r="N47" s="5"/>
      <c r="O47" s="5"/>
      <c r="P47" s="5"/>
    </row>
    <row r="48" spans="1:21" x14ac:dyDescent="0.25">
      <c r="A48" s="4" t="s">
        <v>78</v>
      </c>
      <c r="B48" s="4"/>
      <c r="C48" s="4"/>
      <c r="D48" s="4"/>
      <c r="E48" s="4"/>
      <c r="F48" s="4"/>
      <c r="G48" s="4"/>
      <c r="H48" s="4"/>
      <c r="I48" s="4"/>
      <c r="J48" s="4"/>
      <c r="K48" s="4"/>
      <c r="L48" s="3"/>
      <c r="M48" s="4"/>
      <c r="N48" s="5"/>
      <c r="O48" s="5"/>
      <c r="P48" s="5"/>
    </row>
    <row r="49" spans="1:21" x14ac:dyDescent="0.25">
      <c r="A49" s="4" t="s">
        <v>79</v>
      </c>
      <c r="B49" s="4"/>
      <c r="C49" s="4"/>
      <c r="D49" s="4"/>
      <c r="E49" s="4"/>
      <c r="F49" s="4"/>
      <c r="G49" s="4"/>
      <c r="H49" s="4"/>
      <c r="I49" s="4"/>
      <c r="J49" s="4"/>
      <c r="K49" s="4"/>
      <c r="L49" s="4"/>
      <c r="M49" s="4"/>
      <c r="N49" s="5"/>
      <c r="O49" s="5"/>
      <c r="P49" s="5"/>
    </row>
    <row r="50" spans="1:21" x14ac:dyDescent="0.25">
      <c r="A50" s="4" t="s">
        <v>82</v>
      </c>
      <c r="B50" s="4"/>
      <c r="C50" s="4"/>
      <c r="D50" s="4"/>
      <c r="E50" s="4"/>
      <c r="F50" s="4"/>
      <c r="G50" s="4"/>
      <c r="H50" s="4"/>
      <c r="I50" s="4"/>
      <c r="J50" s="4"/>
      <c r="K50" s="4"/>
      <c r="L50" s="4"/>
      <c r="M50" s="4"/>
      <c r="N50" s="5"/>
      <c r="O50" s="5"/>
      <c r="P50" s="5"/>
    </row>
    <row r="51" spans="1:21" x14ac:dyDescent="0.25">
      <c r="A51" s="15" t="s">
        <v>83</v>
      </c>
      <c r="B51" s="4"/>
      <c r="C51" s="4"/>
      <c r="D51" s="4"/>
      <c r="E51" s="4"/>
      <c r="F51" s="4"/>
      <c r="G51" s="4"/>
      <c r="H51" s="4"/>
      <c r="I51" s="4"/>
      <c r="J51" s="4"/>
      <c r="K51" s="4"/>
      <c r="L51" s="4"/>
      <c r="M51" s="4"/>
      <c r="O51" s="5"/>
      <c r="P51" s="5"/>
    </row>
    <row r="56" spans="1:21" x14ac:dyDescent="0.25">
      <c r="A56" s="4"/>
      <c r="B56" s="4"/>
      <c r="C56" s="4"/>
      <c r="D56" s="4"/>
      <c r="E56" s="4"/>
      <c r="F56" s="4"/>
      <c r="G56" s="4"/>
      <c r="H56" s="4"/>
      <c r="I56" s="4"/>
      <c r="J56" s="4"/>
      <c r="K56" s="4"/>
      <c r="L56" s="4"/>
      <c r="M56" s="4"/>
      <c r="N56" s="4"/>
      <c r="O56" s="4"/>
      <c r="P56" s="4"/>
      <c r="Q56" s="4"/>
      <c r="R56" s="4"/>
    </row>
    <row r="57" spans="1:21" x14ac:dyDescent="0.25">
      <c r="A57" s="4"/>
      <c r="B57" s="4"/>
      <c r="C57" s="4"/>
      <c r="D57" s="4"/>
      <c r="E57" s="4"/>
      <c r="F57" s="4"/>
      <c r="G57" s="4"/>
      <c r="H57" s="4"/>
      <c r="I57" s="4"/>
      <c r="J57" s="4"/>
      <c r="K57" s="4"/>
      <c r="L57" s="4"/>
      <c r="M57" s="4"/>
      <c r="N57" s="4"/>
      <c r="O57" s="4"/>
      <c r="P57" s="4"/>
      <c r="Q57" s="4"/>
      <c r="R57" s="4"/>
      <c r="S57" s="3"/>
      <c r="T57" s="3"/>
    </row>
    <row r="58" spans="1:21" x14ac:dyDescent="0.25">
      <c r="A58" s="4"/>
      <c r="B58" s="4"/>
      <c r="C58" s="4"/>
      <c r="D58" s="4"/>
      <c r="E58" s="4"/>
      <c r="F58" s="4"/>
      <c r="G58" s="4"/>
      <c r="H58" s="4"/>
      <c r="I58" s="4"/>
      <c r="J58" s="4"/>
      <c r="K58" s="4"/>
      <c r="L58" s="4"/>
      <c r="M58" s="4"/>
      <c r="N58" s="4"/>
      <c r="O58" s="4"/>
      <c r="P58" s="4"/>
      <c r="Q58" s="4"/>
      <c r="R58" s="4"/>
      <c r="S58" s="3"/>
      <c r="T58" s="3"/>
      <c r="U58" s="3"/>
    </row>
    <row r="59" spans="1:21" x14ac:dyDescent="0.25">
      <c r="S59" s="3"/>
      <c r="T59" s="3"/>
      <c r="U59" s="3"/>
    </row>
    <row r="60" spans="1:21" x14ac:dyDescent="0.25">
      <c r="S60" s="3"/>
      <c r="T60" s="3"/>
      <c r="U60" s="3"/>
    </row>
    <row r="61" spans="1:21" x14ac:dyDescent="0.25">
      <c r="S61" s="2"/>
      <c r="T61" s="2"/>
      <c r="U61" s="3"/>
    </row>
    <row r="62" spans="1:21" x14ac:dyDescent="0.25">
      <c r="S62" s="2"/>
      <c r="T62" s="2"/>
      <c r="U62" s="2"/>
    </row>
    <row r="63" spans="1:21" x14ac:dyDescent="0.25">
      <c r="S63" s="2"/>
      <c r="T63" s="2"/>
      <c r="U63" s="2"/>
    </row>
    <row r="64" spans="1:21" x14ac:dyDescent="0.25">
      <c r="S64" s="2"/>
      <c r="T64" s="2"/>
      <c r="U64" s="2"/>
    </row>
    <row r="65" spans="19:21" x14ac:dyDescent="0.25">
      <c r="S65" s="2"/>
      <c r="T65" s="2"/>
      <c r="U65" s="2"/>
    </row>
    <row r="66" spans="19:21" x14ac:dyDescent="0.25">
      <c r="S66" s="2"/>
      <c r="T66" s="2"/>
      <c r="U66" s="2"/>
    </row>
    <row r="67" spans="19:21" x14ac:dyDescent="0.25">
      <c r="S67" s="2"/>
      <c r="T67" s="2"/>
      <c r="U67" s="2"/>
    </row>
    <row r="68" spans="19:21" x14ac:dyDescent="0.25">
      <c r="U68" s="2"/>
    </row>
    <row r="73" spans="19:21" ht="35.1" customHeight="1" x14ac:dyDescent="0.25"/>
    <row r="74" spans="19:21" ht="35.1" customHeight="1" x14ac:dyDescent="0.25"/>
    <row r="75" spans="19:21" ht="35.1" customHeight="1" x14ac:dyDescent="0.25"/>
    <row r="76" spans="19:21" ht="35.1" customHeight="1" x14ac:dyDescent="0.25"/>
    <row r="77" spans="19:21" ht="35.1" customHeight="1" x14ac:dyDescent="0.25"/>
    <row r="78" spans="19:21" ht="35.1" customHeight="1" x14ac:dyDescent="0.25"/>
    <row r="79" spans="19:21" ht="35.1" customHeight="1" x14ac:dyDescent="0.25"/>
    <row r="80" spans="19:21" ht="35.1" customHeight="1" x14ac:dyDescent="0.25"/>
    <row r="81" ht="35.1" customHeight="1" x14ac:dyDescent="0.25"/>
    <row r="82" ht="35.1" customHeight="1" x14ac:dyDescent="0.25"/>
    <row r="83" ht="35.1" customHeight="1" x14ac:dyDescent="0.25"/>
    <row r="84" ht="35.1" customHeight="1" x14ac:dyDescent="0.25"/>
    <row r="85" ht="35.1" customHeight="1" x14ac:dyDescent="0.25"/>
    <row r="86" ht="35.1" customHeight="1" x14ac:dyDescent="0.25"/>
    <row r="87" ht="57" customHeight="1" x14ac:dyDescent="0.25"/>
    <row r="88" ht="24.75" customHeight="1" x14ac:dyDescent="0.25"/>
  </sheetData>
  <mergeCells count="4">
    <mergeCell ref="A3:U3"/>
    <mergeCell ref="A4:U4"/>
    <mergeCell ref="A5:U5"/>
    <mergeCell ref="Q6:U6"/>
  </mergeCells>
  <printOptions horizontalCentered="1"/>
  <pageMargins left="0" right="0" top="0.78740157480314965" bottom="0.39370078740157483" header="0.78740157480314965" footer="0.78740157480314965"/>
  <pageSetup paperSize="14" scale="6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INVERSION </vt:lpstr>
      <vt:lpstr>'INVERSION '!Títulos_a_imprimir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Carmen Moreno Moscoso</dc:creator>
  <cp:lastModifiedBy>Maria del Carmen Moreno Moscoso</cp:lastModifiedBy>
  <cp:lastPrinted>2022-12-07T13:56:31Z</cp:lastPrinted>
  <dcterms:created xsi:type="dcterms:W3CDTF">2022-12-01T12:59:58Z</dcterms:created>
  <dcterms:modified xsi:type="dcterms:W3CDTF">2022-12-07T13:57:23Z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