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ÓN DE COMERCIO EXTERIOR" sheetId="1" r:id="rId1"/>
  </sheets>
  <calcPr calcId="152511"/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M7" i="1" s="1"/>
  <c r="M21" i="1" s="1"/>
  <c r="L8" i="1"/>
  <c r="K8" i="1"/>
  <c r="J8" i="1"/>
  <c r="R7" i="1" l="1"/>
  <c r="Q7" i="1"/>
  <c r="Q21" i="1" s="1"/>
  <c r="P7" i="1"/>
  <c r="P21" i="1" s="1"/>
  <c r="T7" i="1"/>
  <c r="J7" i="1"/>
  <c r="J21" i="1" s="1"/>
  <c r="N7" i="1"/>
  <c r="N21" i="1" s="1"/>
  <c r="S7" i="1"/>
  <c r="L7" i="1"/>
  <c r="L21" i="1" s="1"/>
  <c r="K7" i="1"/>
  <c r="K21" i="1" s="1"/>
  <c r="O20" i="1"/>
  <c r="O18" i="1"/>
  <c r="O16" i="1"/>
  <c r="O14" i="1"/>
  <c r="O12" i="1"/>
  <c r="U12" i="1" s="1"/>
  <c r="O11" i="1"/>
  <c r="O10" i="1"/>
  <c r="O9" i="1"/>
  <c r="V11" i="1" l="1"/>
  <c r="U11" i="1"/>
  <c r="X11" i="1"/>
  <c r="W11" i="1"/>
  <c r="O17" i="1"/>
  <c r="U18" i="1"/>
  <c r="X18" i="1"/>
  <c r="W18" i="1"/>
  <c r="V18" i="1"/>
  <c r="O19" i="1"/>
  <c r="U20" i="1"/>
  <c r="X20" i="1"/>
  <c r="W20" i="1"/>
  <c r="V20" i="1"/>
  <c r="R21" i="1"/>
  <c r="V9" i="1"/>
  <c r="U9" i="1"/>
  <c r="X9" i="1"/>
  <c r="W9" i="1"/>
  <c r="O13" i="1"/>
  <c r="U14" i="1"/>
  <c r="X14" i="1"/>
  <c r="W14" i="1"/>
  <c r="V14" i="1"/>
  <c r="V10" i="1"/>
  <c r="U10" i="1"/>
  <c r="X10" i="1"/>
  <c r="W10" i="1"/>
  <c r="O15" i="1"/>
  <c r="U16" i="1"/>
  <c r="X16" i="1"/>
  <c r="W16" i="1"/>
  <c r="V16" i="1"/>
  <c r="T21" i="1"/>
  <c r="O8" i="1"/>
  <c r="S21" i="1"/>
  <c r="U15" i="1" l="1"/>
  <c r="V15" i="1"/>
  <c r="X15" i="1"/>
  <c r="W15" i="1"/>
  <c r="U13" i="1"/>
  <c r="X13" i="1"/>
  <c r="V13" i="1"/>
  <c r="W13" i="1"/>
  <c r="O7" i="1"/>
  <c r="U8" i="1"/>
  <c r="W8" i="1"/>
  <c r="V8" i="1"/>
  <c r="X8" i="1"/>
  <c r="U19" i="1"/>
  <c r="V19" i="1"/>
  <c r="W19" i="1"/>
  <c r="X19" i="1"/>
  <c r="U17" i="1"/>
  <c r="X17" i="1"/>
  <c r="V17" i="1"/>
  <c r="W17" i="1"/>
  <c r="O21" i="1" l="1"/>
  <c r="U7" i="1"/>
  <c r="X7" i="1"/>
  <c r="V7" i="1"/>
  <c r="W7" i="1"/>
  <c r="U21" i="1" l="1"/>
  <c r="W21" i="1"/>
  <c r="X21" i="1"/>
  <c r="V21" i="1"/>
</calcChain>
</file>

<file path=xl/sharedStrings.xml><?xml version="1.0" encoding="utf-8"?>
<sst xmlns="http://schemas.openxmlformats.org/spreadsheetml/2006/main" count="125" uniqueCount="61">
  <si>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</si>
  <si>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</si>
  <si>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</si>
  <si>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</si>
  <si>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</si>
  <si>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</si>
  <si>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</si>
  <si>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</si>
  <si>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</si>
  <si>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</si>
  <si>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</si>
  <si>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</si>
  <si>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</si>
  <si>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</si>
  <si>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</si>
  <si>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</si>
  <si>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</si>
  <si>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</si>
  <si>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</si>
  <si>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</si>
  <si>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</si>
  <si>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</si>
  <si>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</si>
  <si>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</si>
  <si>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</si>
  <si>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</si>
  <si>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</si>
  <si>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</si>
  <si>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</si>
  <si>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</si>
  <si>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</si>
  <si>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</si>
  <si>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</si>
  <si>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</si>
  <si>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</si>
  <si>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</si>
  <si>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</si>
  <si>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</si>
  <si>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</si>
  <si>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</si>
  <si>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</si>
  <si>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</si>
  <si>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TRANSFERENCIAS CORRIENTES</t>
  </si>
  <si>
    <t xml:space="preserve">GASTOS DE PERSONAL </t>
  </si>
  <si>
    <t xml:space="preserve">ADQUISICION DE BIENES Y SERVICIOS 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</si>
  <si>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</si>
  <si>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</si>
  <si>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</si>
  <si>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</si>
  <si>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COMP/ APR</t>
  </si>
  <si>
    <t>OBLIG/ APR</t>
  </si>
  <si>
    <t>PAGO/ APR</t>
  </si>
  <si>
    <t>MINISTERIO DE COMERCIO INDUSTRIA Y TURISMO</t>
  </si>
  <si>
    <t>EJECUCION PRESUPUESTAL ACUMULADA CON CORTE AL 31 DE MAYO DE 2022</t>
  </si>
  <si>
    <t>Fuente :Sistema Integrado de Información Financiera SIIF Nación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</si>
  <si>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</si>
  <si>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</si>
  <si>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UNIDAD EJECUTORA 3501-02 DIRECCIÓN DE COMERCIO EXTERIOR </t>
  </si>
  <si>
    <t>APROPIACIÓN BLOQUEADA</t>
  </si>
  <si>
    <t xml:space="preserve">APROPIACIÓN VIGENTE DESPUES DE BLOQUEOS </t>
  </si>
  <si>
    <t>FECHA DE GENERACIÓN: JUNIO01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</si>
</sst>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/>
    <xf numFmtId="0" fontId="5" fillId="0" borderId="0" xfId="0" applyFont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361950</xdr:colOff>
      <xdr:row>2</xdr:row>
      <xdr:rowOff>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32"/>
  <sheetViews>
    <sheetView showGridLines="0" tabSelected="1" topLeftCell="C1" workbookViewId="0">
      <selection activeCell="A3" sqref="A3:X3"/>
    </sheetView>
  </sheetViews>
  <sheetFormatPr baseColWidth="10" defaultRowHeight="15"/>
  <cols>
    <col min="1" max="1" width="5.42578125" customWidth="1"/>
    <col min="2" max="2" width="5" customWidth="1"/>
    <col min="3" max="5" width="5.42578125" customWidth="1"/>
    <col min="6" max="6" width="6.5703125" customWidth="1"/>
    <col min="7" max="7" width="4.7109375" customWidth="1"/>
    <col min="8" max="8" width="4.140625" customWidth="1"/>
    <col min="9" max="9" width="27.5703125" customWidth="1"/>
    <col min="10" max="10" width="14.85546875" customWidth="1"/>
    <col min="11" max="11" width="16.140625" customWidth="1"/>
    <col min="12" max="12" width="14.7109375" customWidth="1"/>
    <col min="13" max="13" width="15.7109375" customWidth="1"/>
    <col min="14" max="14" width="13.28515625" customWidth="1"/>
    <col min="15" max="15" width="15.7109375" customWidth="1"/>
    <col min="16" max="16" width="15.42578125" customWidth="1"/>
    <col min="17" max="17" width="13.5703125" customWidth="1"/>
    <col min="18" max="18" width="16.140625" customWidth="1"/>
    <col min="19" max="19" width="14.7109375" customWidth="1"/>
    <col min="20" max="20" width="14" customWidth="1"/>
    <col min="21" max="21" width="15.7109375" customWidth="1"/>
    <col min="22" max="22" width="7.140625" customWidth="1"/>
    <col min="23" max="23" width="6.140625" customWidth="1"/>
    <col min="24" max="24" width="6.85546875" customWidth="1"/>
  </cols>
  <sheetData>
    <row r="2" spans="1:24">
      <c r="A2" s="29" t="s">
        <v>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>
      <c r="A3" s="29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>
      <c r="A4" s="29" t="s">
        <v>57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28" t="s">
        <v>60</v>
      </c>
    </row>
    <row r="6" spans="1:24" ht="44.25" customHeight="1" thickTop="1" thickBot="1">
      <c r="A6" s="27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13</v>
      </c>
      <c r="N6" s="27" t="s">
        <v>58</v>
      </c>
      <c r="O6" s="27" t="s">
        <v>59</v>
      </c>
      <c r="P6" s="27" t="s">
        <v>14</v>
      </c>
      <c r="Q6" s="27" t="s">
        <v>15</v>
      </c>
      <c r="R6" s="27" t="s">
        <v>16</v>
      </c>
      <c r="S6" s="27" t="s">
        <v>17</v>
      </c>
      <c r="T6" s="27" t="s">
        <v>18</v>
      </c>
      <c r="U6" s="5" t="s">
        <v>48</v>
      </c>
      <c r="V6" s="5" t="s">
        <v>49</v>
      </c>
      <c r="W6" s="5" t="s">
        <v>50</v>
      </c>
      <c r="X6" s="5" t="s">
        <v>51</v>
      </c>
    </row>
    <row r="7" spans="1:24" ht="35.1" customHeight="1" thickTop="1" thickBot="1">
      <c r="A7" s="6" t="s">
        <v>19</v>
      </c>
      <c r="B7" s="6"/>
      <c r="C7" s="6"/>
      <c r="D7" s="6"/>
      <c r="E7" s="6"/>
      <c r="F7" s="6"/>
      <c r="G7" s="6"/>
      <c r="H7" s="6"/>
      <c r="I7" s="9" t="s">
        <v>41</v>
      </c>
      <c r="J7" s="21">
        <f>+J8+J13+J15+J17</f>
        <v>16092762000</v>
      </c>
      <c r="K7" s="21">
        <f t="shared" ref="K7:T7" si="0">+K8+K13+K15+K17</f>
        <v>0</v>
      </c>
      <c r="L7" s="21">
        <f t="shared" si="0"/>
        <v>0</v>
      </c>
      <c r="M7" s="21">
        <f t="shared" si="0"/>
        <v>16092762000</v>
      </c>
      <c r="N7" s="21">
        <f t="shared" si="0"/>
        <v>620277000</v>
      </c>
      <c r="O7" s="21">
        <f t="shared" si="0"/>
        <v>15472485000</v>
      </c>
      <c r="P7" s="21">
        <f t="shared" si="0"/>
        <v>15409969022.040001</v>
      </c>
      <c r="Q7" s="21">
        <f t="shared" si="0"/>
        <v>62515977.960000001</v>
      </c>
      <c r="R7" s="21">
        <f t="shared" si="0"/>
        <v>6137694090.6499996</v>
      </c>
      <c r="S7" s="21">
        <f t="shared" si="0"/>
        <v>5596533588.2700005</v>
      </c>
      <c r="T7" s="21">
        <f t="shared" si="0"/>
        <v>5579748748.7799997</v>
      </c>
      <c r="U7" s="17">
        <f>+O7-R7</f>
        <v>9334790909.3500004</v>
      </c>
      <c r="V7" s="18">
        <f>+R7/O7</f>
        <v>0.39668444278019982</v>
      </c>
      <c r="W7" s="18">
        <f>+S7/O7</f>
        <v>0.36170877452910766</v>
      </c>
      <c r="X7" s="18">
        <f>+T7/O7</f>
        <v>0.36062395593080232</v>
      </c>
    </row>
    <row r="8" spans="1:24" ht="35.1" customHeight="1" thickTop="1" thickBot="1">
      <c r="A8" s="14" t="s">
        <v>19</v>
      </c>
      <c r="B8" s="14"/>
      <c r="C8" s="14"/>
      <c r="D8" s="14"/>
      <c r="E8" s="14"/>
      <c r="F8" s="14"/>
      <c r="G8" s="14"/>
      <c r="H8" s="14"/>
      <c r="I8" s="15" t="s">
        <v>43</v>
      </c>
      <c r="J8" s="16">
        <f>SUM(J9:J12)</f>
        <v>14111871000</v>
      </c>
      <c r="K8" s="16">
        <f t="shared" ref="K8:T8" si="1">SUM(K9:K12)</f>
        <v>0</v>
      </c>
      <c r="L8" s="16">
        <f t="shared" si="1"/>
        <v>0</v>
      </c>
      <c r="M8" s="16">
        <f t="shared" si="1"/>
        <v>14111871000</v>
      </c>
      <c r="N8" s="16">
        <f t="shared" si="1"/>
        <v>620277000</v>
      </c>
      <c r="O8" s="16">
        <f t="shared" si="1"/>
        <v>13491594000</v>
      </c>
      <c r="P8" s="16">
        <f t="shared" si="1"/>
        <v>13491594000</v>
      </c>
      <c r="Q8" s="16">
        <f t="shared" si="1"/>
        <v>0</v>
      </c>
      <c r="R8" s="16">
        <f t="shared" si="1"/>
        <v>4943847620</v>
      </c>
      <c r="S8" s="16">
        <f t="shared" si="1"/>
        <v>4943847620</v>
      </c>
      <c r="T8" s="16">
        <f t="shared" si="1"/>
        <v>4943847620</v>
      </c>
      <c r="U8" s="19">
        <f t="shared" ref="U8:U21" si="2">+O8-R8</f>
        <v>8547746380</v>
      </c>
      <c r="V8" s="20">
        <f t="shared" ref="V8:V21" si="3">+R8/O8</f>
        <v>0.36643910423038228</v>
      </c>
      <c r="W8" s="20">
        <f t="shared" ref="W8:W21" si="4">+S8/O8</f>
        <v>0.36643910423038228</v>
      </c>
      <c r="X8" s="20">
        <f t="shared" ref="X8:X21" si="5">+T8/O8</f>
        <v>0.36643910423038228</v>
      </c>
    </row>
    <row r="9" spans="1:24" ht="35.1" customHeight="1" thickTop="1" thickBot="1">
      <c r="A9" s="2" t="s">
        <v>19</v>
      </c>
      <c r="B9" s="2" t="s">
        <v>20</v>
      </c>
      <c r="C9" s="2" t="s">
        <v>20</v>
      </c>
      <c r="D9" s="2" t="s">
        <v>20</v>
      </c>
      <c r="E9" s="2"/>
      <c r="F9" s="2" t="s">
        <v>21</v>
      </c>
      <c r="G9" s="2" t="s">
        <v>38</v>
      </c>
      <c r="H9" s="2" t="s">
        <v>33</v>
      </c>
      <c r="I9" s="3" t="s">
        <v>22</v>
      </c>
      <c r="J9" s="4">
        <v>9012194000</v>
      </c>
      <c r="K9" s="4">
        <v>0</v>
      </c>
      <c r="L9" s="4">
        <v>0</v>
      </c>
      <c r="M9" s="4">
        <v>9012194000</v>
      </c>
      <c r="N9" s="4">
        <v>0</v>
      </c>
      <c r="O9" s="4">
        <f t="shared" ref="O9:O20" si="6">+M9-N9</f>
        <v>9012194000</v>
      </c>
      <c r="P9" s="4">
        <v>9012194000</v>
      </c>
      <c r="Q9" s="4">
        <v>0</v>
      </c>
      <c r="R9" s="4">
        <v>3257682744</v>
      </c>
      <c r="S9" s="4">
        <v>3257682744</v>
      </c>
      <c r="T9" s="4">
        <v>3257682744</v>
      </c>
      <c r="U9" s="7">
        <f t="shared" si="2"/>
        <v>5754511256</v>
      </c>
      <c r="V9" s="8">
        <f t="shared" si="3"/>
        <v>0.36147499088457263</v>
      </c>
      <c r="W9" s="8">
        <f t="shared" si="4"/>
        <v>0.36147499088457263</v>
      </c>
      <c r="X9" s="8">
        <f t="shared" si="5"/>
        <v>0.36147499088457263</v>
      </c>
    </row>
    <row r="10" spans="1:24" ht="35.1" customHeight="1" thickTop="1" thickBot="1">
      <c r="A10" s="2" t="s">
        <v>19</v>
      </c>
      <c r="B10" s="2" t="s">
        <v>20</v>
      </c>
      <c r="C10" s="2" t="s">
        <v>20</v>
      </c>
      <c r="D10" s="2" t="s">
        <v>23</v>
      </c>
      <c r="E10" s="2"/>
      <c r="F10" s="2" t="s">
        <v>21</v>
      </c>
      <c r="G10" s="2" t="s">
        <v>38</v>
      </c>
      <c r="H10" s="2" t="s">
        <v>33</v>
      </c>
      <c r="I10" s="3" t="s">
        <v>24</v>
      </c>
      <c r="J10" s="4">
        <v>3278742000</v>
      </c>
      <c r="K10" s="4">
        <v>0</v>
      </c>
      <c r="L10" s="4">
        <v>0</v>
      </c>
      <c r="M10" s="4">
        <v>3278742000</v>
      </c>
      <c r="N10" s="4">
        <v>0</v>
      </c>
      <c r="O10" s="4">
        <f t="shared" si="6"/>
        <v>3278742000</v>
      </c>
      <c r="P10" s="4">
        <v>3278742000</v>
      </c>
      <c r="Q10" s="4">
        <v>0</v>
      </c>
      <c r="R10" s="4">
        <v>1294525678</v>
      </c>
      <c r="S10" s="4">
        <v>1294525678</v>
      </c>
      <c r="T10" s="4">
        <v>1294525678</v>
      </c>
      <c r="U10" s="7">
        <f t="shared" si="2"/>
        <v>1984216322</v>
      </c>
      <c r="V10" s="8">
        <f t="shared" si="3"/>
        <v>0.39482389221231801</v>
      </c>
      <c r="W10" s="8">
        <f t="shared" si="4"/>
        <v>0.39482389221231801</v>
      </c>
      <c r="X10" s="8">
        <f t="shared" si="5"/>
        <v>0.39482389221231801</v>
      </c>
    </row>
    <row r="11" spans="1:24" ht="35.1" customHeight="1" thickTop="1" thickBot="1">
      <c r="A11" s="2" t="s">
        <v>19</v>
      </c>
      <c r="B11" s="2" t="s">
        <v>20</v>
      </c>
      <c r="C11" s="2" t="s">
        <v>20</v>
      </c>
      <c r="D11" s="2" t="s">
        <v>25</v>
      </c>
      <c r="E11" s="2"/>
      <c r="F11" s="2" t="s">
        <v>21</v>
      </c>
      <c r="G11" s="2" t="s">
        <v>38</v>
      </c>
      <c r="H11" s="2" t="s">
        <v>33</v>
      </c>
      <c r="I11" s="3" t="s">
        <v>26</v>
      </c>
      <c r="J11" s="4">
        <v>1200658000</v>
      </c>
      <c r="K11" s="4">
        <v>0</v>
      </c>
      <c r="L11" s="4">
        <v>0</v>
      </c>
      <c r="M11" s="4">
        <v>1200658000</v>
      </c>
      <c r="N11" s="4">
        <v>0</v>
      </c>
      <c r="O11" s="4">
        <f t="shared" si="6"/>
        <v>1200658000</v>
      </c>
      <c r="P11" s="4">
        <v>1200658000</v>
      </c>
      <c r="Q11" s="4">
        <v>0</v>
      </c>
      <c r="R11" s="4">
        <v>391639198</v>
      </c>
      <c r="S11" s="4">
        <v>391639198</v>
      </c>
      <c r="T11" s="4">
        <v>391639198</v>
      </c>
      <c r="U11" s="7">
        <f t="shared" si="2"/>
        <v>809018802</v>
      </c>
      <c r="V11" s="8">
        <f t="shared" si="3"/>
        <v>0.32618713905208646</v>
      </c>
      <c r="W11" s="8">
        <f t="shared" si="4"/>
        <v>0.32618713905208646</v>
      </c>
      <c r="X11" s="8">
        <f t="shared" si="5"/>
        <v>0.32618713905208646</v>
      </c>
    </row>
    <row r="12" spans="1:24" ht="35.1" customHeight="1" thickTop="1" thickBot="1">
      <c r="A12" s="2" t="s">
        <v>19</v>
      </c>
      <c r="B12" s="2" t="s">
        <v>20</v>
      </c>
      <c r="C12" s="2" t="s">
        <v>20</v>
      </c>
      <c r="D12" s="2" t="s">
        <v>28</v>
      </c>
      <c r="E12" s="2"/>
      <c r="F12" s="2" t="s">
        <v>21</v>
      </c>
      <c r="G12" s="2" t="s">
        <v>38</v>
      </c>
      <c r="H12" s="2" t="s">
        <v>33</v>
      </c>
      <c r="I12" s="3" t="s">
        <v>39</v>
      </c>
      <c r="J12" s="4">
        <v>620277000</v>
      </c>
      <c r="K12" s="4">
        <v>0</v>
      </c>
      <c r="L12" s="4">
        <v>0</v>
      </c>
      <c r="M12" s="4">
        <v>620277000</v>
      </c>
      <c r="N12" s="4">
        <v>620277000</v>
      </c>
      <c r="O12" s="4">
        <f t="shared" si="6"/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7">
        <f t="shared" si="2"/>
        <v>0</v>
      </c>
      <c r="V12" s="8">
        <v>0</v>
      </c>
      <c r="W12" s="8">
        <v>0</v>
      </c>
      <c r="X12" s="8">
        <v>0</v>
      </c>
    </row>
    <row r="13" spans="1:24" ht="35.1" customHeight="1" thickTop="1" thickBot="1">
      <c r="A13" s="14" t="s">
        <v>19</v>
      </c>
      <c r="B13" s="14"/>
      <c r="C13" s="14"/>
      <c r="D13" s="14"/>
      <c r="E13" s="14"/>
      <c r="F13" s="14"/>
      <c r="G13" s="14"/>
      <c r="H13" s="14"/>
      <c r="I13" s="15" t="s">
        <v>44</v>
      </c>
      <c r="J13" s="16">
        <f>+J14</f>
        <v>1916845000</v>
      </c>
      <c r="K13" s="16">
        <f t="shared" ref="K13:T13" si="7">+K14</f>
        <v>0</v>
      </c>
      <c r="L13" s="16">
        <f t="shared" si="7"/>
        <v>0</v>
      </c>
      <c r="M13" s="16">
        <f t="shared" si="7"/>
        <v>1916845000</v>
      </c>
      <c r="N13" s="16">
        <f t="shared" si="7"/>
        <v>0</v>
      </c>
      <c r="O13" s="16">
        <f t="shared" si="7"/>
        <v>1916845000</v>
      </c>
      <c r="P13" s="16">
        <f t="shared" si="7"/>
        <v>1858375022.04</v>
      </c>
      <c r="Q13" s="16">
        <f t="shared" si="7"/>
        <v>58469977.960000001</v>
      </c>
      <c r="R13" s="16">
        <f t="shared" si="7"/>
        <v>1181580961.6500001</v>
      </c>
      <c r="S13" s="16">
        <f t="shared" si="7"/>
        <v>640420459.26999998</v>
      </c>
      <c r="T13" s="16">
        <f t="shared" si="7"/>
        <v>623635619.77999997</v>
      </c>
      <c r="U13" s="19">
        <f t="shared" si="2"/>
        <v>735264038.3499999</v>
      </c>
      <c r="V13" s="20">
        <f t="shared" si="3"/>
        <v>0.61641966963943362</v>
      </c>
      <c r="W13" s="20">
        <f t="shared" si="4"/>
        <v>0.33410132758256406</v>
      </c>
      <c r="X13" s="20">
        <f t="shared" si="5"/>
        <v>0.3253448347571139</v>
      </c>
    </row>
    <row r="14" spans="1:24" ht="35.1" customHeight="1" thickTop="1" thickBot="1">
      <c r="A14" s="2" t="s">
        <v>19</v>
      </c>
      <c r="B14" s="2" t="s">
        <v>23</v>
      </c>
      <c r="C14" s="2"/>
      <c r="D14" s="2"/>
      <c r="E14" s="2"/>
      <c r="F14" s="2" t="s">
        <v>21</v>
      </c>
      <c r="G14" s="2" t="s">
        <v>38</v>
      </c>
      <c r="H14" s="2" t="s">
        <v>33</v>
      </c>
      <c r="I14" s="3" t="s">
        <v>27</v>
      </c>
      <c r="J14" s="4">
        <v>1916845000</v>
      </c>
      <c r="K14" s="4">
        <v>0</v>
      </c>
      <c r="L14" s="4">
        <v>0</v>
      </c>
      <c r="M14" s="4">
        <v>1916845000</v>
      </c>
      <c r="N14" s="4">
        <v>0</v>
      </c>
      <c r="O14" s="4">
        <f t="shared" si="6"/>
        <v>1916845000</v>
      </c>
      <c r="P14" s="4">
        <v>1858375022.04</v>
      </c>
      <c r="Q14" s="4">
        <v>58469977.960000001</v>
      </c>
      <c r="R14" s="4">
        <v>1181580961.6500001</v>
      </c>
      <c r="S14" s="4">
        <v>640420459.26999998</v>
      </c>
      <c r="T14" s="4">
        <v>623635619.77999997</v>
      </c>
      <c r="U14" s="7">
        <f t="shared" si="2"/>
        <v>735264038.3499999</v>
      </c>
      <c r="V14" s="8">
        <f t="shared" si="3"/>
        <v>0.61641966963943362</v>
      </c>
      <c r="W14" s="8">
        <f t="shared" si="4"/>
        <v>0.33410132758256406</v>
      </c>
      <c r="X14" s="8">
        <f t="shared" si="5"/>
        <v>0.3253448347571139</v>
      </c>
    </row>
    <row r="15" spans="1:24" ht="35.1" customHeight="1" thickTop="1" thickBot="1">
      <c r="A15" s="14" t="s">
        <v>19</v>
      </c>
      <c r="B15" s="14"/>
      <c r="C15" s="14"/>
      <c r="D15" s="14"/>
      <c r="E15" s="14"/>
      <c r="F15" s="14"/>
      <c r="G15" s="14"/>
      <c r="H15" s="14"/>
      <c r="I15" s="15" t="s">
        <v>42</v>
      </c>
      <c r="J15" s="16">
        <f>+J16</f>
        <v>60000000</v>
      </c>
      <c r="K15" s="16">
        <f t="shared" ref="K15:T15" si="8">+K16</f>
        <v>0</v>
      </c>
      <c r="L15" s="16">
        <f t="shared" si="8"/>
        <v>0</v>
      </c>
      <c r="M15" s="16">
        <f t="shared" si="8"/>
        <v>60000000</v>
      </c>
      <c r="N15" s="16">
        <f t="shared" si="8"/>
        <v>0</v>
      </c>
      <c r="O15" s="16">
        <f t="shared" si="8"/>
        <v>60000000</v>
      </c>
      <c r="P15" s="16">
        <f t="shared" si="8"/>
        <v>60000000</v>
      </c>
      <c r="Q15" s="16">
        <f t="shared" si="8"/>
        <v>0</v>
      </c>
      <c r="R15" s="16">
        <f t="shared" si="8"/>
        <v>12265509</v>
      </c>
      <c r="S15" s="16">
        <f t="shared" si="8"/>
        <v>12265509</v>
      </c>
      <c r="T15" s="16">
        <f t="shared" si="8"/>
        <v>12265509</v>
      </c>
      <c r="U15" s="19">
        <f t="shared" si="2"/>
        <v>47734491</v>
      </c>
      <c r="V15" s="20">
        <f t="shared" si="3"/>
        <v>0.20442515</v>
      </c>
      <c r="W15" s="20">
        <f t="shared" si="4"/>
        <v>0.20442515</v>
      </c>
      <c r="X15" s="20">
        <f t="shared" si="5"/>
        <v>0.20442515</v>
      </c>
    </row>
    <row r="16" spans="1:24" ht="35.1" customHeight="1" thickTop="1" thickBot="1">
      <c r="A16" s="2" t="s">
        <v>19</v>
      </c>
      <c r="B16" s="2" t="s">
        <v>25</v>
      </c>
      <c r="C16" s="2" t="s">
        <v>28</v>
      </c>
      <c r="D16" s="2" t="s">
        <v>23</v>
      </c>
      <c r="E16" s="2" t="s">
        <v>29</v>
      </c>
      <c r="F16" s="2" t="s">
        <v>21</v>
      </c>
      <c r="G16" s="2" t="s">
        <v>38</v>
      </c>
      <c r="H16" s="2" t="s">
        <v>33</v>
      </c>
      <c r="I16" s="3" t="s">
        <v>30</v>
      </c>
      <c r="J16" s="4">
        <v>60000000</v>
      </c>
      <c r="K16" s="4">
        <v>0</v>
      </c>
      <c r="L16" s="4">
        <v>0</v>
      </c>
      <c r="M16" s="4">
        <v>60000000</v>
      </c>
      <c r="N16" s="4">
        <v>0</v>
      </c>
      <c r="O16" s="4">
        <f t="shared" si="6"/>
        <v>60000000</v>
      </c>
      <c r="P16" s="4">
        <v>60000000</v>
      </c>
      <c r="Q16" s="4">
        <v>0</v>
      </c>
      <c r="R16" s="4">
        <v>12265509</v>
      </c>
      <c r="S16" s="4">
        <v>12265509</v>
      </c>
      <c r="T16" s="4">
        <v>12265509</v>
      </c>
      <c r="U16" s="7">
        <f t="shared" si="2"/>
        <v>47734491</v>
      </c>
      <c r="V16" s="8">
        <f t="shared" si="3"/>
        <v>0.20442515</v>
      </c>
      <c r="W16" s="8">
        <f t="shared" si="4"/>
        <v>0.20442515</v>
      </c>
      <c r="X16" s="8">
        <f t="shared" si="5"/>
        <v>0.20442515</v>
      </c>
    </row>
    <row r="17" spans="1:24" ht="35.1" customHeight="1" thickTop="1" thickBot="1">
      <c r="A17" s="14" t="s">
        <v>19</v>
      </c>
      <c r="B17" s="14"/>
      <c r="C17" s="14"/>
      <c r="D17" s="14"/>
      <c r="E17" s="14"/>
      <c r="F17" s="14"/>
      <c r="G17" s="14"/>
      <c r="H17" s="14"/>
      <c r="I17" s="15" t="s">
        <v>45</v>
      </c>
      <c r="J17" s="16">
        <f>+J18</f>
        <v>4046000</v>
      </c>
      <c r="K17" s="16">
        <f t="shared" ref="K17:T17" si="9">+K18</f>
        <v>0</v>
      </c>
      <c r="L17" s="16">
        <f t="shared" si="9"/>
        <v>0</v>
      </c>
      <c r="M17" s="16">
        <f t="shared" si="9"/>
        <v>4046000</v>
      </c>
      <c r="N17" s="16">
        <f t="shared" si="9"/>
        <v>0</v>
      </c>
      <c r="O17" s="16">
        <f t="shared" si="9"/>
        <v>4046000</v>
      </c>
      <c r="P17" s="16">
        <f t="shared" si="9"/>
        <v>0</v>
      </c>
      <c r="Q17" s="16">
        <f t="shared" si="9"/>
        <v>4046000</v>
      </c>
      <c r="R17" s="16">
        <f t="shared" si="9"/>
        <v>0</v>
      </c>
      <c r="S17" s="16">
        <f t="shared" si="9"/>
        <v>0</v>
      </c>
      <c r="T17" s="16">
        <f t="shared" si="9"/>
        <v>0</v>
      </c>
      <c r="U17" s="19">
        <f t="shared" si="2"/>
        <v>4046000</v>
      </c>
      <c r="V17" s="20">
        <f t="shared" si="3"/>
        <v>0</v>
      </c>
      <c r="W17" s="20">
        <f t="shared" si="4"/>
        <v>0</v>
      </c>
      <c r="X17" s="20">
        <f t="shared" si="5"/>
        <v>0</v>
      </c>
    </row>
    <row r="18" spans="1:24" ht="35.1" customHeight="1" thickTop="1" thickBot="1">
      <c r="A18" s="2" t="s">
        <v>19</v>
      </c>
      <c r="B18" s="2" t="s">
        <v>31</v>
      </c>
      <c r="C18" s="2" t="s">
        <v>20</v>
      </c>
      <c r="D18" s="2"/>
      <c r="E18" s="2"/>
      <c r="F18" s="2" t="s">
        <v>21</v>
      </c>
      <c r="G18" s="2" t="s">
        <v>38</v>
      </c>
      <c r="H18" s="2" t="s">
        <v>33</v>
      </c>
      <c r="I18" s="3" t="s">
        <v>32</v>
      </c>
      <c r="J18" s="4">
        <v>4046000</v>
      </c>
      <c r="K18" s="4">
        <v>0</v>
      </c>
      <c r="L18" s="4">
        <v>0</v>
      </c>
      <c r="M18" s="4">
        <v>4046000</v>
      </c>
      <c r="N18" s="4">
        <v>0</v>
      </c>
      <c r="O18" s="4">
        <f t="shared" si="6"/>
        <v>4046000</v>
      </c>
      <c r="P18" s="4">
        <v>0</v>
      </c>
      <c r="Q18" s="4">
        <v>4046000</v>
      </c>
      <c r="R18" s="4">
        <v>0</v>
      </c>
      <c r="S18" s="4">
        <v>0</v>
      </c>
      <c r="T18" s="4">
        <v>0</v>
      </c>
      <c r="U18" s="7">
        <f t="shared" si="2"/>
        <v>4046000</v>
      </c>
      <c r="V18" s="8">
        <f t="shared" si="3"/>
        <v>0</v>
      </c>
      <c r="W18" s="8">
        <f t="shared" si="4"/>
        <v>0</v>
      </c>
      <c r="X18" s="8">
        <f t="shared" si="5"/>
        <v>0</v>
      </c>
    </row>
    <row r="19" spans="1:24" ht="35.1" customHeight="1" thickTop="1" thickBot="1">
      <c r="A19" s="14" t="s">
        <v>34</v>
      </c>
      <c r="B19" s="14"/>
      <c r="C19" s="14"/>
      <c r="D19" s="14"/>
      <c r="E19" s="14"/>
      <c r="F19" s="14"/>
      <c r="G19" s="14"/>
      <c r="H19" s="14"/>
      <c r="I19" s="15" t="s">
        <v>46</v>
      </c>
      <c r="J19" s="16">
        <f>+J20</f>
        <v>9778779830</v>
      </c>
      <c r="K19" s="16">
        <f t="shared" ref="K19:T19" si="10">+K20</f>
        <v>0</v>
      </c>
      <c r="L19" s="16">
        <f t="shared" si="10"/>
        <v>0</v>
      </c>
      <c r="M19" s="16">
        <f t="shared" si="10"/>
        <v>9778779830</v>
      </c>
      <c r="N19" s="16">
        <f t="shared" si="10"/>
        <v>0</v>
      </c>
      <c r="O19" s="16">
        <f t="shared" si="10"/>
        <v>9778779830</v>
      </c>
      <c r="P19" s="16">
        <f t="shared" si="10"/>
        <v>9503277656.9799995</v>
      </c>
      <c r="Q19" s="16">
        <f t="shared" si="10"/>
        <v>275502173.01999998</v>
      </c>
      <c r="R19" s="16">
        <f t="shared" si="10"/>
        <v>3988490591.98</v>
      </c>
      <c r="S19" s="16">
        <f t="shared" si="10"/>
        <v>1582144670.3900001</v>
      </c>
      <c r="T19" s="16">
        <f t="shared" si="10"/>
        <v>1442197017.3900001</v>
      </c>
      <c r="U19" s="19">
        <f t="shared" si="2"/>
        <v>5790289238.0200005</v>
      </c>
      <c r="V19" s="20">
        <f t="shared" si="3"/>
        <v>0.40787201075371793</v>
      </c>
      <c r="W19" s="20">
        <f t="shared" si="4"/>
        <v>0.1617936693426914</v>
      </c>
      <c r="X19" s="20">
        <f t="shared" si="5"/>
        <v>0.1474823078606935</v>
      </c>
    </row>
    <row r="20" spans="1:24" ht="46.5" customHeight="1" thickTop="1" thickBot="1">
      <c r="A20" s="2" t="s">
        <v>34</v>
      </c>
      <c r="B20" s="2" t="s">
        <v>35</v>
      </c>
      <c r="C20" s="2" t="s">
        <v>36</v>
      </c>
      <c r="D20" s="2" t="s">
        <v>37</v>
      </c>
      <c r="E20" s="2"/>
      <c r="F20" s="2" t="s">
        <v>21</v>
      </c>
      <c r="G20" s="2" t="s">
        <v>38</v>
      </c>
      <c r="H20" s="2" t="s">
        <v>33</v>
      </c>
      <c r="I20" s="3" t="s">
        <v>40</v>
      </c>
      <c r="J20" s="4">
        <v>9778779830</v>
      </c>
      <c r="K20" s="4">
        <v>0</v>
      </c>
      <c r="L20" s="4">
        <v>0</v>
      </c>
      <c r="M20" s="4">
        <v>9778779830</v>
      </c>
      <c r="N20" s="4">
        <v>0</v>
      </c>
      <c r="O20" s="4">
        <f t="shared" si="6"/>
        <v>9778779830</v>
      </c>
      <c r="P20" s="4">
        <v>9503277656.9799995</v>
      </c>
      <c r="Q20" s="4">
        <v>275502173.01999998</v>
      </c>
      <c r="R20" s="4">
        <v>3988490591.98</v>
      </c>
      <c r="S20" s="4">
        <v>1582144670.3900001</v>
      </c>
      <c r="T20" s="4">
        <v>1442197017.3900001</v>
      </c>
      <c r="U20" s="7">
        <f t="shared" si="2"/>
        <v>5790289238.0200005</v>
      </c>
      <c r="V20" s="8">
        <f t="shared" si="3"/>
        <v>0.40787201075371793</v>
      </c>
      <c r="W20" s="8">
        <f t="shared" si="4"/>
        <v>0.1617936693426914</v>
      </c>
      <c r="X20" s="8">
        <f t="shared" si="5"/>
        <v>0.1474823078606935</v>
      </c>
    </row>
    <row r="21" spans="1:24" ht="35.1" customHeight="1" thickTop="1" thickBot="1">
      <c r="A21" s="6"/>
      <c r="B21" s="6"/>
      <c r="C21" s="6"/>
      <c r="D21" s="6"/>
      <c r="E21" s="6"/>
      <c r="F21" s="6"/>
      <c r="G21" s="6"/>
      <c r="H21" s="6"/>
      <c r="I21" s="9" t="s">
        <v>47</v>
      </c>
      <c r="J21" s="21">
        <f t="shared" ref="J21:T21" si="11">+J7+J19</f>
        <v>25871541830</v>
      </c>
      <c r="K21" s="21">
        <f t="shared" si="11"/>
        <v>0</v>
      </c>
      <c r="L21" s="21">
        <f t="shared" si="11"/>
        <v>0</v>
      </c>
      <c r="M21" s="21">
        <f t="shared" si="11"/>
        <v>25871541830</v>
      </c>
      <c r="N21" s="21">
        <f t="shared" si="11"/>
        <v>620277000</v>
      </c>
      <c r="O21" s="21">
        <f t="shared" si="11"/>
        <v>25251264830</v>
      </c>
      <c r="P21" s="21">
        <f t="shared" si="11"/>
        <v>24913246679.02</v>
      </c>
      <c r="Q21" s="21">
        <f t="shared" si="11"/>
        <v>338018150.97999996</v>
      </c>
      <c r="R21" s="21">
        <f t="shared" si="11"/>
        <v>10126184682.629999</v>
      </c>
      <c r="S21" s="21">
        <f t="shared" si="11"/>
        <v>7178678258.6600008</v>
      </c>
      <c r="T21" s="21">
        <f t="shared" si="11"/>
        <v>7021945766.1700001</v>
      </c>
      <c r="U21" s="17">
        <f t="shared" si="2"/>
        <v>15125080147.370001</v>
      </c>
      <c r="V21" s="18">
        <f t="shared" si="3"/>
        <v>0.40101692928266669</v>
      </c>
      <c r="W21" s="18">
        <f t="shared" si="4"/>
        <v>0.2842898487259658</v>
      </c>
      <c r="X21" s="18">
        <f t="shared" si="5"/>
        <v>0.27808293221920166</v>
      </c>
    </row>
    <row r="22" spans="1:24" ht="15.75" thickTop="1">
      <c r="A22" s="11" t="s">
        <v>54</v>
      </c>
      <c r="B22" s="22"/>
      <c r="C22" s="22"/>
      <c r="D22" s="22"/>
      <c r="E22" s="23"/>
      <c r="F22" s="24"/>
      <c r="G22" s="24"/>
      <c r="H22" s="24"/>
      <c r="I22" s="13"/>
      <c r="J22" s="25"/>
      <c r="K22" s="25"/>
      <c r="L22" s="26"/>
      <c r="M22" s="11"/>
      <c r="N22" s="11"/>
      <c r="O22" s="11"/>
      <c r="P22" s="11"/>
      <c r="Q22" s="11"/>
      <c r="R22" s="11"/>
      <c r="S22" s="11"/>
      <c r="T22" s="11"/>
      <c r="U22" s="12"/>
      <c r="V22" s="10"/>
      <c r="W22" s="10"/>
      <c r="X22" s="10"/>
    </row>
    <row r="23" spans="1:24">
      <c r="A23" s="11" t="s">
        <v>55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0"/>
      <c r="W23" s="10"/>
      <c r="X23" s="10"/>
    </row>
    <row r="24" spans="1:24">
      <c r="A24" s="11" t="s">
        <v>56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0"/>
      <c r="W24" s="10"/>
      <c r="X24" s="10"/>
    </row>
    <row r="25" spans="1:2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/>
      <c r="V25" s="10"/>
      <c r="W25" s="10"/>
      <c r="X25" s="10"/>
    </row>
    <row r="26" spans="1:2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0"/>
      <c r="W26" s="10"/>
      <c r="X26" s="10"/>
    </row>
    <row r="27" spans="1:2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  <c r="V27" s="10"/>
      <c r="W27" s="10"/>
      <c r="X27" s="10"/>
    </row>
    <row r="28" spans="1:24" ht="22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3"/>
      <c r="W28" s="13"/>
      <c r="X28" s="13"/>
    </row>
    <row r="29" spans="1:2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3"/>
      <c r="W29" s="13"/>
      <c r="X29" s="13"/>
    </row>
    <row r="30" spans="1:24" ht="24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3"/>
      <c r="W30" s="13"/>
      <c r="X30" s="13"/>
    </row>
    <row r="31" spans="1:2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3"/>
      <c r="W31" s="13"/>
      <c r="X31" s="13"/>
    </row>
    <row r="32" spans="1:2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3"/>
      <c r="W32" s="13"/>
      <c r="X32" s="13"/>
    </row>
    <row r="33" spans="1:2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3"/>
      <c r="W33" s="13"/>
      <c r="X33" s="13"/>
    </row>
    <row r="34" spans="1:2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3"/>
      <c r="W34" s="13"/>
      <c r="X34" s="13"/>
    </row>
    <row r="35" spans="1:2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3"/>
      <c r="W35" s="13"/>
      <c r="X35" s="13"/>
    </row>
    <row r="36" spans="1:2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23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33.950000000000003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35.1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35.1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35.1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35.1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35.1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35.1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35.1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35.1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35.1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35.1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35.1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35.1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35.1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35.1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35.1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</sheetData>
  <mergeCells count="3">
    <mergeCell ref="A2:X2"/>
    <mergeCell ref="A3:X3"/>
    <mergeCell ref="A4:X4"/>
  </mergeCells>
  <printOptions horizontalCentered="1"/>
  <pageMargins left="0.19685039370078741" right="0.19685039370078741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2022-06-17T21:58:52Z</cp:lastPrinted>
  <dcterms:created xsi:type="dcterms:W3CDTF">2022-06-01T12:58:41Z</dcterms:created>
  <dcterms:modified xsi:type="dcterms:W3CDTF">2022-06-17T22:14:42Z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