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U36" i="1" l="1"/>
  <c r="T36" i="1"/>
  <c r="S36" i="1"/>
  <c r="R36" i="1"/>
  <c r="U35" i="1"/>
  <c r="T35" i="1"/>
  <c r="S35" i="1"/>
  <c r="R35" i="1"/>
  <c r="U34" i="1"/>
  <c r="T34" i="1"/>
  <c r="S34" i="1"/>
  <c r="R34" i="1"/>
  <c r="U32" i="1"/>
  <c r="T32" i="1"/>
  <c r="S32" i="1"/>
  <c r="R32" i="1"/>
  <c r="U31" i="1"/>
  <c r="T31" i="1"/>
  <c r="S31" i="1"/>
  <c r="R31" i="1"/>
  <c r="U30" i="1"/>
  <c r="T30" i="1"/>
  <c r="S30" i="1"/>
  <c r="R30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Q37" i="1"/>
  <c r="P37" i="1"/>
  <c r="O37" i="1"/>
  <c r="N37" i="1"/>
  <c r="M37" i="1"/>
  <c r="L37" i="1"/>
  <c r="S37" i="1" s="1"/>
  <c r="K37" i="1"/>
  <c r="J37" i="1"/>
  <c r="I37" i="1"/>
  <c r="Q33" i="1"/>
  <c r="P33" i="1"/>
  <c r="O33" i="1"/>
  <c r="N33" i="1"/>
  <c r="M33" i="1"/>
  <c r="L33" i="1"/>
  <c r="K33" i="1"/>
  <c r="J33" i="1"/>
  <c r="I33" i="1"/>
  <c r="Q29" i="1"/>
  <c r="P29" i="1"/>
  <c r="O29" i="1"/>
  <c r="N29" i="1"/>
  <c r="M29" i="1"/>
  <c r="L29" i="1"/>
  <c r="K29" i="1"/>
  <c r="J29" i="1"/>
  <c r="I29" i="1"/>
  <c r="Q10" i="1"/>
  <c r="P10" i="1"/>
  <c r="O10" i="1"/>
  <c r="N10" i="1"/>
  <c r="M10" i="1"/>
  <c r="L10" i="1"/>
  <c r="K10" i="1"/>
  <c r="K38" i="1" s="1"/>
  <c r="J10" i="1"/>
  <c r="I10" i="1"/>
  <c r="S29" i="1" l="1"/>
  <c r="R10" i="1"/>
  <c r="N38" i="1"/>
  <c r="S33" i="1"/>
  <c r="T33" i="1"/>
  <c r="U10" i="1"/>
  <c r="S10" i="1"/>
  <c r="T29" i="1"/>
  <c r="U37" i="1"/>
  <c r="R29" i="1"/>
  <c r="I38" i="1"/>
  <c r="P38" i="1"/>
  <c r="U33" i="1"/>
  <c r="T10" i="1"/>
  <c r="R33" i="1"/>
  <c r="J38" i="1"/>
  <c r="M38" i="1"/>
  <c r="U29" i="1"/>
  <c r="T37" i="1"/>
  <c r="R37" i="1"/>
  <c r="L38" i="1"/>
  <c r="Q38" i="1"/>
  <c r="O38" i="1"/>
  <c r="U7" i="1"/>
  <c r="T7" i="1"/>
  <c r="S7" i="1"/>
  <c r="R7" i="1"/>
  <c r="S38" i="1" l="1"/>
  <c r="U38" i="1"/>
  <c r="R38" i="1"/>
  <c r="T38" i="1"/>
</calcChain>
</file>

<file path=xl/sharedStrings.xml><?xml version="1.0" encoding="utf-8"?>
<sst xmlns="http://schemas.openxmlformats.org/spreadsheetml/2006/main" count="254" uniqueCount="78">
  <si>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</si>
  <si>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</si>
  <si>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</si>
  <si>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</si>
  <si>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</si>
  <si>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</si>
  <si>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</si>
  <si>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</si>
  <si>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</si>
  <si>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</si>
  <si>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</si>
  <si>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</si>
  <si>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</si>
  <si>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</si>
  <si>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</si>
  <si>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</si>
  <si>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</si>
  <si>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</si>
  <si>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</si>
  <si>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</si>
  <si>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</si>
  <si>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</si>
  <si>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</si>
  <si>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</si>
  <si>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</si>
  <si>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</si>
  <si>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</si>
  <si>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</si>
  <si>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</si>
  <si>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</si>
  <si>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</si>
  <si>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</si>
  <si>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</si>
  <si>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</si>
  <si>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</si>
  <si>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</si>
  <si>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</si>
  <si>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</si>
  <si>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</si>
  <si>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</si>
  <si>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</si>
  <si>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</si>
  <si>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</si>
  <si>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</si>
  <si>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</si>
  <si>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</si>
  <si>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</si>
  <si>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</si>
  <si>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</si>
  <si>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</si>
  <si>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</si>
  <si>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</si>
  <si>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</si>
  <si>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</si>
  <si>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</si>
  <si>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</si>
  <si>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</si>
  <si>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</si>
  <si>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</si>
  <si>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</si>
  <si>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</si>
  <si>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</si>
  <si>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APR. SIN COMPROMETER</t>
  </si>
  <si>
    <t>OBLIG/APR</t>
  </si>
  <si>
    <t xml:space="preserve">MINISTERIO DE COMERCIO INDUSTRIA Y COMERCIO </t>
  </si>
  <si>
    <t>VICEMINISTERIO DE COMERCIO EXTERIOR</t>
  </si>
  <si>
    <t>VICEMINISTERIO DE DESARROLLO EMPRESARIAL</t>
  </si>
  <si>
    <t>SECRETARIA GENERAL</t>
  </si>
  <si>
    <t xml:space="preserve">TOTAL EJECUCIÓN GASTOS DE INVERSION </t>
  </si>
  <si>
    <t>VICEMINISTERIO DE TURISMO</t>
  </si>
  <si>
    <t>EJECUCION PRESUPUESTAL ACUMULADA CORTE AL 31 DE MARZO DE 2022</t>
  </si>
  <si>
    <t>Fuente :Sistema Integrado de Información Financiera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</si>
  <si>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</si>
  <si>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</si>
  <si>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FECHA DE GENERACION:ABRIL 01 DE 2022</t>
  </si>
  <si>
    <t>COMP/ APR</t>
  </si>
  <si>
    <t>PAGO/ APR</t>
  </si>
  <si>
    <t>Nota 3: Resolución 0244 del 14 de febrero de 2022 . Por la cual se efectua un traslado en el presupuesto de Inversión de la Sección 3501 Ministerio de Comercio, Industria y Turismo. Unidad Ejecutora 3501-01 Gestión General en la vigencia fiscal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</si>
</sst>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10" fontId="6" fillId="0" borderId="0" xfId="0" applyNumberFormat="1" applyFont="1" applyFill="1" applyBorder="1"/>
    <xf numFmtId="0" fontId="8" fillId="0" borderId="0" xfId="0" applyFont="1" applyFill="1" applyBorder="1"/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7" fontId="12" fillId="3" borderId="1" xfId="0" applyNumberFormat="1" applyFont="1" applyFill="1" applyBorder="1" applyAlignment="1">
      <alignment horizontal="right" vertical="center" wrapText="1"/>
    </xf>
    <xf numFmtId="10" fontId="1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7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228600</xdr:colOff>
      <xdr:row>2</xdr:row>
      <xdr:rowOff>9525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3"/>
  <sheetViews>
    <sheetView showGridLines="0" tabSelected="1" topLeftCell="A34" workbookViewId="0">
      <selection activeCell="R46" sqref="R46"/>
    </sheetView>
  </sheetViews>
  <sheetFormatPr baseColWidth="10" defaultRowHeight="15" x14ac:dyDescent="0.25"/>
  <cols>
    <col min="1" max="1" width="4.7109375" customWidth="1"/>
    <col min="2" max="2" width="4.42578125" customWidth="1"/>
    <col min="3" max="3" width="4.85546875" customWidth="1"/>
    <col min="4" max="4" width="5.42578125" customWidth="1"/>
    <col min="5" max="5" width="6.42578125" customWidth="1"/>
    <col min="6" max="6" width="5.5703125" customWidth="1"/>
    <col min="7" max="7" width="4.5703125" customWidth="1"/>
    <col min="8" max="8" width="27.5703125" customWidth="1"/>
    <col min="9" max="9" width="17.140625" customWidth="1"/>
    <col min="10" max="10" width="17" customWidth="1"/>
    <col min="11" max="11" width="16.7109375" customWidth="1"/>
    <col min="12" max="12" width="16.85546875" customWidth="1"/>
    <col min="13" max="13" width="18.85546875" customWidth="1"/>
    <col min="14" max="14" width="17.42578125" customWidth="1"/>
    <col min="15" max="15" width="17" customWidth="1"/>
    <col min="16" max="16" width="17.140625" customWidth="1"/>
    <col min="17" max="17" width="16.42578125" customWidth="1"/>
    <col min="18" max="18" width="17.28515625" customWidth="1"/>
    <col min="19" max="19" width="7.140625" customWidth="1"/>
    <col min="20" max="20" width="6.140625" customWidth="1"/>
    <col min="21" max="21" width="7.140625" customWidth="1"/>
  </cols>
  <sheetData>
    <row r="2" spans="1:22" ht="15.75" x14ac:dyDescent="0.25">
      <c r="A2" s="24" t="s">
        <v>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2" ht="15.75" x14ac:dyDescent="0.25">
      <c r="A3" s="24" t="s">
        <v>70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2" ht="15.75" x14ac:dyDescent="0.25">
      <c r="A4" s="24" t="s">
        <v>61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ht="19.5" customHeight="1" thickBo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7" t="s">
        <v>74</v>
      </c>
      <c r="S5" s="27"/>
      <c r="T5" s="27"/>
      <c r="U5" s="27"/>
    </row>
    <row r="6" spans="1:22" ht="43.5" customHeight="1" thickTop="1" thickBot="1" x14ac:dyDescent="0.3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15" t="s">
        <v>14</v>
      </c>
      <c r="P6" s="15" t="s">
        <v>15</v>
      </c>
      <c r="Q6" s="15" t="s">
        <v>16</v>
      </c>
      <c r="R6" s="16" t="s">
        <v>62</v>
      </c>
      <c r="S6" s="16" t="s">
        <v>75</v>
      </c>
      <c r="T6" s="16" t="s">
        <v>63</v>
      </c>
      <c r="U6" s="16" t="s">
        <v>76</v>
      </c>
    </row>
    <row r="7" spans="1:22" ht="90" customHeight="1" thickTop="1" thickBot="1" x14ac:dyDescent="0.3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17</v>
      </c>
      <c r="F7" s="10" t="s">
        <v>20</v>
      </c>
      <c r="G7" s="10" t="s">
        <v>19</v>
      </c>
      <c r="H7" s="11" t="s">
        <v>26</v>
      </c>
      <c r="I7" s="12">
        <v>3772145000</v>
      </c>
      <c r="J7" s="12">
        <v>0</v>
      </c>
      <c r="K7" s="12">
        <v>0</v>
      </c>
      <c r="L7" s="12">
        <v>3772145000</v>
      </c>
      <c r="M7" s="12">
        <v>2613280970.2199998</v>
      </c>
      <c r="N7" s="12">
        <v>1158864029.78</v>
      </c>
      <c r="O7" s="12">
        <v>2194074755.8499999</v>
      </c>
      <c r="P7" s="12">
        <v>414813210.85000002</v>
      </c>
      <c r="Q7" s="12">
        <v>409266310.85000002</v>
      </c>
      <c r="R7" s="8">
        <f t="shared" ref="R7:R38" si="0">+L7-O7</f>
        <v>1578070244.1500001</v>
      </c>
      <c r="S7" s="9">
        <f>+O7/L7</f>
        <v>0.5816517540683086</v>
      </c>
      <c r="T7" s="9">
        <f>+P7/L7</f>
        <v>0.10996746170945179</v>
      </c>
      <c r="U7" s="9">
        <f>+Q7/L7</f>
        <v>0.10849697210738188</v>
      </c>
      <c r="V7" s="7"/>
    </row>
    <row r="8" spans="1:22" ht="66.75" customHeight="1" thickTop="1" thickBot="1" x14ac:dyDescent="0.3">
      <c r="A8" s="10" t="s">
        <v>22</v>
      </c>
      <c r="B8" s="10" t="s">
        <v>23</v>
      </c>
      <c r="C8" s="10" t="s">
        <v>24</v>
      </c>
      <c r="D8" s="10" t="s">
        <v>25</v>
      </c>
      <c r="E8" s="10" t="s">
        <v>17</v>
      </c>
      <c r="F8" s="10" t="s">
        <v>27</v>
      </c>
      <c r="G8" s="10" t="s">
        <v>19</v>
      </c>
      <c r="H8" s="11" t="s">
        <v>26</v>
      </c>
      <c r="I8" s="12">
        <v>33523650000</v>
      </c>
      <c r="J8" s="12">
        <v>0</v>
      </c>
      <c r="K8" s="12">
        <v>0</v>
      </c>
      <c r="L8" s="12">
        <v>33523650000</v>
      </c>
      <c r="M8" s="12">
        <v>33523650000</v>
      </c>
      <c r="N8" s="12">
        <v>0</v>
      </c>
      <c r="O8" s="12">
        <v>33523650000</v>
      </c>
      <c r="P8" s="12">
        <v>0</v>
      </c>
      <c r="Q8" s="12">
        <v>0</v>
      </c>
      <c r="R8" s="8">
        <f t="shared" si="0"/>
        <v>0</v>
      </c>
      <c r="S8" s="9">
        <f>+O8/L8</f>
        <v>1</v>
      </c>
      <c r="T8" s="9">
        <f>+P8/L8</f>
        <v>0</v>
      </c>
      <c r="U8" s="9">
        <f>+Q8/L8</f>
        <v>0</v>
      </c>
      <c r="V8" s="7"/>
    </row>
    <row r="9" spans="1:22" ht="50.1" customHeight="1" thickTop="1" thickBot="1" x14ac:dyDescent="0.3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17</v>
      </c>
      <c r="F9" s="10" t="s">
        <v>29</v>
      </c>
      <c r="G9" s="10" t="s">
        <v>21</v>
      </c>
      <c r="H9" s="11" t="s">
        <v>60</v>
      </c>
      <c r="I9" s="12">
        <v>9778779830</v>
      </c>
      <c r="J9" s="12">
        <v>0</v>
      </c>
      <c r="K9" s="12">
        <v>0</v>
      </c>
      <c r="L9" s="12">
        <v>9778779830</v>
      </c>
      <c r="M9" s="12">
        <v>8003920312.9799995</v>
      </c>
      <c r="N9" s="12">
        <v>1774859517.02</v>
      </c>
      <c r="O9" s="12">
        <v>3899797691.98</v>
      </c>
      <c r="P9" s="12">
        <v>450728046</v>
      </c>
      <c r="Q9" s="12">
        <v>450728046</v>
      </c>
      <c r="R9" s="8">
        <f t="shared" si="0"/>
        <v>5878982138.0200005</v>
      </c>
      <c r="S9" s="9">
        <f>+O9/L9</f>
        <v>0.3988020754916618</v>
      </c>
      <c r="T9" s="9">
        <f>+P9/L9</f>
        <v>4.6092462846665808E-2</v>
      </c>
      <c r="U9" s="9">
        <f>+Q9/L9</f>
        <v>4.6092462846665808E-2</v>
      </c>
      <c r="V9" s="7"/>
    </row>
    <row r="10" spans="1:22" ht="40.5" customHeight="1" thickTop="1" thickBot="1" x14ac:dyDescent="0.3">
      <c r="A10" s="17" t="s">
        <v>22</v>
      </c>
      <c r="B10" s="17"/>
      <c r="C10" s="17"/>
      <c r="D10" s="17"/>
      <c r="E10" s="17"/>
      <c r="F10" s="17"/>
      <c r="G10" s="17"/>
      <c r="H10" s="18" t="s">
        <v>65</v>
      </c>
      <c r="I10" s="19">
        <f>SUM(I7:I9)</f>
        <v>47074574830</v>
      </c>
      <c r="J10" s="19">
        <f t="shared" ref="J10:Q10" si="1">SUM(J7:J9)</f>
        <v>0</v>
      </c>
      <c r="K10" s="19">
        <f t="shared" si="1"/>
        <v>0</v>
      </c>
      <c r="L10" s="19">
        <f t="shared" si="1"/>
        <v>47074574830</v>
      </c>
      <c r="M10" s="19">
        <f t="shared" si="1"/>
        <v>44140851283.199997</v>
      </c>
      <c r="N10" s="19">
        <f t="shared" si="1"/>
        <v>2933723546.8000002</v>
      </c>
      <c r="O10" s="19">
        <f t="shared" si="1"/>
        <v>39617522447.830002</v>
      </c>
      <c r="P10" s="19">
        <f t="shared" si="1"/>
        <v>865541256.85000002</v>
      </c>
      <c r="Q10" s="19">
        <f t="shared" si="1"/>
        <v>859994356.85000002</v>
      </c>
      <c r="R10" s="20">
        <f t="shared" si="0"/>
        <v>7457052382.1699982</v>
      </c>
      <c r="S10" s="21">
        <f>+O10/L10</f>
        <v>0.84159065888328066</v>
      </c>
      <c r="T10" s="21">
        <f>+P10/L10</f>
        <v>1.8386597435573696E-2</v>
      </c>
      <c r="U10" s="21">
        <f>+Q10/L10</f>
        <v>1.8268765250789628E-2</v>
      </c>
      <c r="V10" s="7"/>
    </row>
    <row r="11" spans="1:22" ht="66.75" customHeight="1" thickTop="1" thickBot="1" x14ac:dyDescent="0.3">
      <c r="A11" s="10" t="s">
        <v>22</v>
      </c>
      <c r="B11" s="10" t="s">
        <v>28</v>
      </c>
      <c r="C11" s="10" t="s">
        <v>24</v>
      </c>
      <c r="D11" s="10" t="s">
        <v>31</v>
      </c>
      <c r="E11" s="10" t="s">
        <v>17</v>
      </c>
      <c r="F11" s="10" t="s">
        <v>20</v>
      </c>
      <c r="G11" s="10" t="s">
        <v>19</v>
      </c>
      <c r="H11" s="11" t="s">
        <v>32</v>
      </c>
      <c r="I11" s="12">
        <v>12410000000</v>
      </c>
      <c r="J11" s="12">
        <v>0</v>
      </c>
      <c r="K11" s="12">
        <v>0</v>
      </c>
      <c r="L11" s="12">
        <v>12410000000</v>
      </c>
      <c r="M11" s="12">
        <v>10960611110.120001</v>
      </c>
      <c r="N11" s="12">
        <v>1449388889.8800001</v>
      </c>
      <c r="O11" s="12">
        <v>9456989081.7000008</v>
      </c>
      <c r="P11" s="12">
        <v>4186760291.6999998</v>
      </c>
      <c r="Q11" s="12">
        <v>4164876822.6999998</v>
      </c>
      <c r="R11" s="8">
        <f t="shared" si="0"/>
        <v>2953010918.2999992</v>
      </c>
      <c r="S11" s="9">
        <f>+O11/L11</f>
        <v>0.76204585670427083</v>
      </c>
      <c r="T11" s="9">
        <f>+P11/L11</f>
        <v>0.33736988651893635</v>
      </c>
      <c r="U11" s="9">
        <f>+Q11/L11</f>
        <v>0.33560651270749392</v>
      </c>
      <c r="V11" s="7"/>
    </row>
    <row r="12" spans="1:22" ht="62.25" customHeight="1" thickTop="1" thickBot="1" x14ac:dyDescent="0.3">
      <c r="A12" s="10" t="s">
        <v>22</v>
      </c>
      <c r="B12" s="10" t="s">
        <v>28</v>
      </c>
      <c r="C12" s="10" t="s">
        <v>24</v>
      </c>
      <c r="D12" s="10" t="s">
        <v>31</v>
      </c>
      <c r="E12" s="10" t="s">
        <v>17</v>
      </c>
      <c r="F12" s="10" t="s">
        <v>33</v>
      </c>
      <c r="G12" s="10" t="s">
        <v>19</v>
      </c>
      <c r="H12" s="11" t="s">
        <v>32</v>
      </c>
      <c r="I12" s="12">
        <v>6581286283</v>
      </c>
      <c r="J12" s="12">
        <v>0</v>
      </c>
      <c r="K12" s="12">
        <v>6581286283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8">
        <f t="shared" si="0"/>
        <v>0</v>
      </c>
      <c r="S12" s="9">
        <v>0</v>
      </c>
      <c r="T12" s="9">
        <v>0</v>
      </c>
      <c r="U12" s="9">
        <v>0</v>
      </c>
      <c r="V12" s="7"/>
    </row>
    <row r="13" spans="1:22" ht="68.25" customHeight="1" thickTop="1" thickBot="1" x14ac:dyDescent="0.3">
      <c r="A13" s="10" t="s">
        <v>22</v>
      </c>
      <c r="B13" s="10" t="s">
        <v>28</v>
      </c>
      <c r="C13" s="10" t="s">
        <v>24</v>
      </c>
      <c r="D13" s="10" t="s">
        <v>34</v>
      </c>
      <c r="E13" s="10" t="s">
        <v>17</v>
      </c>
      <c r="F13" s="10" t="s">
        <v>20</v>
      </c>
      <c r="G13" s="10" t="s">
        <v>19</v>
      </c>
      <c r="H13" s="11" t="s">
        <v>35</v>
      </c>
      <c r="I13" s="12">
        <v>19837427434</v>
      </c>
      <c r="J13" s="12">
        <v>0</v>
      </c>
      <c r="K13" s="12">
        <v>0</v>
      </c>
      <c r="L13" s="12">
        <v>19837427434</v>
      </c>
      <c r="M13" s="12">
        <v>19837427434</v>
      </c>
      <c r="N13" s="12">
        <v>0</v>
      </c>
      <c r="O13" s="12">
        <v>19837427434</v>
      </c>
      <c r="P13" s="12">
        <v>0</v>
      </c>
      <c r="Q13" s="12">
        <v>0</v>
      </c>
      <c r="R13" s="8">
        <f t="shared" si="0"/>
        <v>0</v>
      </c>
      <c r="S13" s="9">
        <f>+O13/L13</f>
        <v>1</v>
      </c>
      <c r="T13" s="9">
        <f>+P13/L13</f>
        <v>0</v>
      </c>
      <c r="U13" s="9">
        <f>+Q13/L13</f>
        <v>0</v>
      </c>
      <c r="V13" s="7"/>
    </row>
    <row r="14" spans="1:22" ht="75" customHeight="1" thickTop="1" thickBot="1" x14ac:dyDescent="0.3">
      <c r="A14" s="10" t="s">
        <v>22</v>
      </c>
      <c r="B14" s="10" t="s">
        <v>28</v>
      </c>
      <c r="C14" s="10" t="s">
        <v>24</v>
      </c>
      <c r="D14" s="10" t="s">
        <v>34</v>
      </c>
      <c r="E14" s="10" t="s">
        <v>17</v>
      </c>
      <c r="F14" s="10" t="s">
        <v>33</v>
      </c>
      <c r="G14" s="10" t="s">
        <v>19</v>
      </c>
      <c r="H14" s="11" t="s">
        <v>35</v>
      </c>
      <c r="I14" s="12">
        <v>0</v>
      </c>
      <c r="J14" s="12">
        <v>13162572566</v>
      </c>
      <c r="K14" s="12">
        <v>0</v>
      </c>
      <c r="L14" s="12">
        <v>13162572566</v>
      </c>
      <c r="M14" s="12">
        <v>13162572566</v>
      </c>
      <c r="N14" s="12">
        <v>0</v>
      </c>
      <c r="O14" s="12">
        <v>13162572566</v>
      </c>
      <c r="P14" s="12">
        <v>0</v>
      </c>
      <c r="Q14" s="12">
        <v>0</v>
      </c>
      <c r="R14" s="8">
        <f t="shared" si="0"/>
        <v>0</v>
      </c>
      <c r="S14" s="9">
        <f>+O14/L14</f>
        <v>1</v>
      </c>
      <c r="T14" s="9">
        <f>+P14/L14</f>
        <v>0</v>
      </c>
      <c r="U14" s="9">
        <f>+Q14/L14</f>
        <v>0</v>
      </c>
      <c r="V14" s="7"/>
    </row>
    <row r="15" spans="1:22" ht="50.1" customHeight="1" thickTop="1" thickBot="1" x14ac:dyDescent="0.3">
      <c r="A15" s="10" t="s">
        <v>22</v>
      </c>
      <c r="B15" s="10" t="s">
        <v>28</v>
      </c>
      <c r="C15" s="10" t="s">
        <v>24</v>
      </c>
      <c r="D15" s="10" t="s">
        <v>36</v>
      </c>
      <c r="E15" s="10" t="s">
        <v>17</v>
      </c>
      <c r="F15" s="10" t="s">
        <v>20</v>
      </c>
      <c r="G15" s="10" t="s">
        <v>19</v>
      </c>
      <c r="H15" s="11" t="s">
        <v>37</v>
      </c>
      <c r="I15" s="12">
        <v>6292612574</v>
      </c>
      <c r="J15" s="12">
        <v>0</v>
      </c>
      <c r="K15" s="12">
        <v>0</v>
      </c>
      <c r="L15" s="12">
        <v>6292612574</v>
      </c>
      <c r="M15" s="12">
        <v>3474219083.9899998</v>
      </c>
      <c r="N15" s="12">
        <v>2818393490.0100002</v>
      </c>
      <c r="O15" s="12">
        <v>3343764880.9899998</v>
      </c>
      <c r="P15" s="12">
        <v>401738648.49000001</v>
      </c>
      <c r="Q15" s="12">
        <v>392482589.49000001</v>
      </c>
      <c r="R15" s="8">
        <f t="shared" si="0"/>
        <v>2948847693.0100002</v>
      </c>
      <c r="S15" s="9">
        <f>+O15/L15</f>
        <v>0.53137942971507013</v>
      </c>
      <c r="T15" s="9">
        <f>+P15/L15</f>
        <v>6.3842902096009443E-2</v>
      </c>
      <c r="U15" s="9">
        <f>+Q15/L15</f>
        <v>6.2371961546094701E-2</v>
      </c>
      <c r="V15" s="7"/>
    </row>
    <row r="16" spans="1:22" ht="50.1" customHeight="1" thickTop="1" thickBot="1" x14ac:dyDescent="0.3">
      <c r="A16" s="10" t="s">
        <v>22</v>
      </c>
      <c r="B16" s="10" t="s">
        <v>28</v>
      </c>
      <c r="C16" s="10" t="s">
        <v>24</v>
      </c>
      <c r="D16" s="10" t="s">
        <v>36</v>
      </c>
      <c r="E16" s="10" t="s">
        <v>17</v>
      </c>
      <c r="F16" s="10" t="s">
        <v>33</v>
      </c>
      <c r="G16" s="10" t="s">
        <v>19</v>
      </c>
      <c r="H16" s="11" t="s">
        <v>37</v>
      </c>
      <c r="I16" s="12">
        <v>1800000000</v>
      </c>
      <c r="J16" s="12">
        <v>0</v>
      </c>
      <c r="K16" s="12">
        <v>0</v>
      </c>
      <c r="L16" s="12">
        <v>1800000000</v>
      </c>
      <c r="M16" s="12">
        <v>1800000000</v>
      </c>
      <c r="N16" s="12">
        <v>0</v>
      </c>
      <c r="O16" s="12">
        <v>1800000000</v>
      </c>
      <c r="P16" s="12">
        <v>0</v>
      </c>
      <c r="Q16" s="12">
        <v>0</v>
      </c>
      <c r="R16" s="8">
        <f t="shared" si="0"/>
        <v>0</v>
      </c>
      <c r="S16" s="9">
        <f>+O16/L16</f>
        <v>1</v>
      </c>
      <c r="T16" s="9">
        <f>+P16/L16</f>
        <v>0</v>
      </c>
      <c r="U16" s="9">
        <f>+Q16/L16</f>
        <v>0</v>
      </c>
      <c r="V16" s="7"/>
    </row>
    <row r="17" spans="1:22" ht="64.5" customHeight="1" thickTop="1" thickBot="1" x14ac:dyDescent="0.3">
      <c r="A17" s="10" t="s">
        <v>22</v>
      </c>
      <c r="B17" s="10" t="s">
        <v>28</v>
      </c>
      <c r="C17" s="10" t="s">
        <v>24</v>
      </c>
      <c r="D17" s="10" t="s">
        <v>38</v>
      </c>
      <c r="E17" s="10" t="s">
        <v>17</v>
      </c>
      <c r="F17" s="10" t="s">
        <v>20</v>
      </c>
      <c r="G17" s="10" t="s">
        <v>19</v>
      </c>
      <c r="H17" s="11" t="s">
        <v>39</v>
      </c>
      <c r="I17" s="12">
        <v>18361790080</v>
      </c>
      <c r="J17" s="12">
        <v>0</v>
      </c>
      <c r="K17" s="12">
        <v>0</v>
      </c>
      <c r="L17" s="12">
        <v>18361790080</v>
      </c>
      <c r="M17" s="12">
        <v>18047121564.919998</v>
      </c>
      <c r="N17" s="12">
        <v>314668515.07999998</v>
      </c>
      <c r="O17" s="12">
        <v>532599793.92000002</v>
      </c>
      <c r="P17" s="12">
        <v>184407663.91999999</v>
      </c>
      <c r="Q17" s="12">
        <v>155965216.91999999</v>
      </c>
      <c r="R17" s="8">
        <f t="shared" si="0"/>
        <v>17829190286.080002</v>
      </c>
      <c r="S17" s="9">
        <f>+O17/L17</f>
        <v>2.9005875331301032E-2</v>
      </c>
      <c r="T17" s="9">
        <f>+P17/L17</f>
        <v>1.004301122693153E-2</v>
      </c>
      <c r="U17" s="9">
        <f>+Q17/L17</f>
        <v>8.4940093662153431E-3</v>
      </c>
      <c r="V17" s="7"/>
    </row>
    <row r="18" spans="1:22" ht="50.1" customHeight="1" thickTop="1" thickBot="1" x14ac:dyDescent="0.3">
      <c r="A18" s="10" t="s">
        <v>22</v>
      </c>
      <c r="B18" s="10" t="s">
        <v>28</v>
      </c>
      <c r="C18" s="10" t="s">
        <v>24</v>
      </c>
      <c r="D18" s="10" t="s">
        <v>38</v>
      </c>
      <c r="E18" s="10" t="s">
        <v>17</v>
      </c>
      <c r="F18" s="10" t="s">
        <v>33</v>
      </c>
      <c r="G18" s="10" t="s">
        <v>19</v>
      </c>
      <c r="H18" s="11" t="s">
        <v>39</v>
      </c>
      <c r="I18" s="12">
        <v>6581286283</v>
      </c>
      <c r="J18" s="12">
        <v>0</v>
      </c>
      <c r="K18" s="12">
        <v>6581286283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8">
        <f t="shared" si="0"/>
        <v>0</v>
      </c>
      <c r="S18" s="9">
        <v>0</v>
      </c>
      <c r="T18" s="9">
        <v>0</v>
      </c>
      <c r="U18" s="9">
        <v>0</v>
      </c>
      <c r="V18" s="7"/>
    </row>
    <row r="19" spans="1:22" ht="50.1" customHeight="1" thickTop="1" thickBot="1" x14ac:dyDescent="0.3">
      <c r="A19" s="10" t="s">
        <v>22</v>
      </c>
      <c r="B19" s="10" t="s">
        <v>28</v>
      </c>
      <c r="C19" s="10" t="s">
        <v>24</v>
      </c>
      <c r="D19" s="10" t="s">
        <v>42</v>
      </c>
      <c r="E19" s="10" t="s">
        <v>17</v>
      </c>
      <c r="F19" s="10" t="s">
        <v>20</v>
      </c>
      <c r="G19" s="10" t="s">
        <v>19</v>
      </c>
      <c r="H19" s="11" t="s">
        <v>43</v>
      </c>
      <c r="I19" s="12">
        <v>1087750116</v>
      </c>
      <c r="J19" s="12">
        <v>0</v>
      </c>
      <c r="K19" s="12">
        <v>0</v>
      </c>
      <c r="L19" s="12">
        <v>1087750116</v>
      </c>
      <c r="M19" s="12">
        <v>1062399999.3099999</v>
      </c>
      <c r="N19" s="12">
        <v>25350116.690000001</v>
      </c>
      <c r="O19" s="12">
        <v>0</v>
      </c>
      <c r="P19" s="12">
        <v>0</v>
      </c>
      <c r="Q19" s="12">
        <v>0</v>
      </c>
      <c r="R19" s="8">
        <f t="shared" si="0"/>
        <v>1087750116</v>
      </c>
      <c r="S19" s="9">
        <f t="shared" ref="S19:S38" si="2">+O19/L19</f>
        <v>0</v>
      </c>
      <c r="T19" s="9">
        <f t="shared" ref="T19:T38" si="3">+P19/L19</f>
        <v>0</v>
      </c>
      <c r="U19" s="9">
        <f t="shared" ref="U19:U38" si="4">+Q19/L19</f>
        <v>0</v>
      </c>
      <c r="V19" s="7"/>
    </row>
    <row r="20" spans="1:22" ht="50.1" customHeight="1" thickTop="1" thickBot="1" x14ac:dyDescent="0.3">
      <c r="A20" s="10" t="s">
        <v>22</v>
      </c>
      <c r="B20" s="10" t="s">
        <v>28</v>
      </c>
      <c r="C20" s="10" t="s">
        <v>24</v>
      </c>
      <c r="D20" s="10" t="s">
        <v>42</v>
      </c>
      <c r="E20" s="10" t="s">
        <v>17</v>
      </c>
      <c r="F20" s="10" t="s">
        <v>33</v>
      </c>
      <c r="G20" s="10" t="s">
        <v>19</v>
      </c>
      <c r="H20" s="11" t="s">
        <v>43</v>
      </c>
      <c r="I20" s="12">
        <v>925000000</v>
      </c>
      <c r="J20" s="12">
        <v>0</v>
      </c>
      <c r="K20" s="12">
        <v>0</v>
      </c>
      <c r="L20" s="12">
        <v>925000000</v>
      </c>
      <c r="M20" s="12">
        <v>887917648</v>
      </c>
      <c r="N20" s="12">
        <v>37082352</v>
      </c>
      <c r="O20" s="12">
        <v>0</v>
      </c>
      <c r="P20" s="12">
        <v>0</v>
      </c>
      <c r="Q20" s="12">
        <v>0</v>
      </c>
      <c r="R20" s="8">
        <f t="shared" si="0"/>
        <v>925000000</v>
      </c>
      <c r="S20" s="9">
        <f t="shared" si="2"/>
        <v>0</v>
      </c>
      <c r="T20" s="9">
        <f t="shared" si="3"/>
        <v>0</v>
      </c>
      <c r="U20" s="9">
        <f t="shared" si="4"/>
        <v>0</v>
      </c>
      <c r="V20" s="7"/>
    </row>
    <row r="21" spans="1:22" ht="66" customHeight="1" thickTop="1" thickBot="1" x14ac:dyDescent="0.3">
      <c r="A21" s="10" t="s">
        <v>22</v>
      </c>
      <c r="B21" s="10" t="s">
        <v>28</v>
      </c>
      <c r="C21" s="10" t="s">
        <v>24</v>
      </c>
      <c r="D21" s="10" t="s">
        <v>44</v>
      </c>
      <c r="E21" s="10" t="s">
        <v>17</v>
      </c>
      <c r="F21" s="10" t="s">
        <v>20</v>
      </c>
      <c r="G21" s="10" t="s">
        <v>19</v>
      </c>
      <c r="H21" s="11" t="s">
        <v>45</v>
      </c>
      <c r="I21" s="12">
        <v>2000000000</v>
      </c>
      <c r="J21" s="12">
        <v>0</v>
      </c>
      <c r="K21" s="12">
        <v>0</v>
      </c>
      <c r="L21" s="12">
        <v>2000000000</v>
      </c>
      <c r="M21" s="12">
        <v>1285862689.9200001</v>
      </c>
      <c r="N21" s="12">
        <v>714137310.08000004</v>
      </c>
      <c r="O21" s="12">
        <v>1273854421.9200001</v>
      </c>
      <c r="P21" s="12">
        <v>133459231.58</v>
      </c>
      <c r="Q21" s="12">
        <v>133459231.58</v>
      </c>
      <c r="R21" s="8">
        <f t="shared" si="0"/>
        <v>726145578.07999992</v>
      </c>
      <c r="S21" s="9">
        <f t="shared" si="2"/>
        <v>0.63692721096000005</v>
      </c>
      <c r="T21" s="9">
        <f t="shared" si="3"/>
        <v>6.6729615790000002E-2</v>
      </c>
      <c r="U21" s="9">
        <f t="shared" si="4"/>
        <v>6.6729615790000002E-2</v>
      </c>
      <c r="V21" s="7"/>
    </row>
    <row r="22" spans="1:22" ht="87.75" customHeight="1" thickTop="1" thickBot="1" x14ac:dyDescent="0.3">
      <c r="A22" s="10" t="s">
        <v>22</v>
      </c>
      <c r="B22" s="10" t="s">
        <v>28</v>
      </c>
      <c r="C22" s="10" t="s">
        <v>24</v>
      </c>
      <c r="D22" s="10" t="s">
        <v>44</v>
      </c>
      <c r="E22" s="10" t="s">
        <v>17</v>
      </c>
      <c r="F22" s="10" t="s">
        <v>33</v>
      </c>
      <c r="G22" s="10" t="s">
        <v>19</v>
      </c>
      <c r="H22" s="11" t="s">
        <v>45</v>
      </c>
      <c r="I22" s="12">
        <v>2000000000</v>
      </c>
      <c r="J22" s="12">
        <v>0</v>
      </c>
      <c r="K22" s="12">
        <v>0</v>
      </c>
      <c r="L22" s="12">
        <v>2000000000</v>
      </c>
      <c r="M22" s="12">
        <v>2000000000</v>
      </c>
      <c r="N22" s="12">
        <v>0</v>
      </c>
      <c r="O22" s="12">
        <v>1000000000</v>
      </c>
      <c r="P22" s="12">
        <v>0</v>
      </c>
      <c r="Q22" s="12">
        <v>0</v>
      </c>
      <c r="R22" s="8">
        <f t="shared" si="0"/>
        <v>1000000000</v>
      </c>
      <c r="S22" s="9">
        <f t="shared" si="2"/>
        <v>0.5</v>
      </c>
      <c r="T22" s="9">
        <f t="shared" si="3"/>
        <v>0</v>
      </c>
      <c r="U22" s="9">
        <f t="shared" si="4"/>
        <v>0</v>
      </c>
      <c r="V22" s="7"/>
    </row>
    <row r="23" spans="1:22" ht="50.1" customHeight="1" thickTop="1" thickBot="1" x14ac:dyDescent="0.3">
      <c r="A23" s="10" t="s">
        <v>22</v>
      </c>
      <c r="B23" s="10" t="s">
        <v>28</v>
      </c>
      <c r="C23" s="10" t="s">
        <v>24</v>
      </c>
      <c r="D23" s="10" t="s">
        <v>46</v>
      </c>
      <c r="E23" s="10" t="s">
        <v>17</v>
      </c>
      <c r="F23" s="10" t="s">
        <v>20</v>
      </c>
      <c r="G23" s="10" t="s">
        <v>19</v>
      </c>
      <c r="H23" s="11" t="s">
        <v>47</v>
      </c>
      <c r="I23" s="12">
        <v>2274360000</v>
      </c>
      <c r="J23" s="12">
        <v>0</v>
      </c>
      <c r="K23" s="12">
        <v>0</v>
      </c>
      <c r="L23" s="12">
        <v>2274360000</v>
      </c>
      <c r="M23" s="12">
        <v>805522354</v>
      </c>
      <c r="N23" s="12">
        <v>1468837646</v>
      </c>
      <c r="O23" s="12">
        <v>651522339</v>
      </c>
      <c r="P23" s="12">
        <v>80182706</v>
      </c>
      <c r="Q23" s="12">
        <v>80182706</v>
      </c>
      <c r="R23" s="8">
        <f t="shared" si="0"/>
        <v>1622837661</v>
      </c>
      <c r="S23" s="9">
        <f t="shared" si="2"/>
        <v>0.28646403339840659</v>
      </c>
      <c r="T23" s="9">
        <f t="shared" si="3"/>
        <v>3.5255063402451679E-2</v>
      </c>
      <c r="U23" s="9">
        <f t="shared" si="4"/>
        <v>3.5255063402451679E-2</v>
      </c>
      <c r="V23" s="7"/>
    </row>
    <row r="24" spans="1:22" ht="50.1" customHeight="1" thickTop="1" thickBot="1" x14ac:dyDescent="0.3">
      <c r="A24" s="10" t="s">
        <v>22</v>
      </c>
      <c r="B24" s="10" t="s">
        <v>28</v>
      </c>
      <c r="C24" s="10" t="s">
        <v>24</v>
      </c>
      <c r="D24" s="10" t="s">
        <v>46</v>
      </c>
      <c r="E24" s="10" t="s">
        <v>17</v>
      </c>
      <c r="F24" s="10" t="s">
        <v>33</v>
      </c>
      <c r="G24" s="10" t="s">
        <v>19</v>
      </c>
      <c r="H24" s="11" t="s">
        <v>47</v>
      </c>
      <c r="I24" s="12">
        <v>1750000000</v>
      </c>
      <c r="J24" s="12">
        <v>0</v>
      </c>
      <c r="K24" s="12">
        <v>0</v>
      </c>
      <c r="L24" s="12">
        <v>1750000000</v>
      </c>
      <c r="M24" s="12">
        <v>1700000000</v>
      </c>
      <c r="N24" s="12">
        <v>50000000</v>
      </c>
      <c r="O24" s="12">
        <v>1700000000</v>
      </c>
      <c r="P24" s="12">
        <v>1700000000</v>
      </c>
      <c r="Q24" s="12">
        <v>1700000000</v>
      </c>
      <c r="R24" s="8">
        <f t="shared" si="0"/>
        <v>50000000</v>
      </c>
      <c r="S24" s="9">
        <f t="shared" si="2"/>
        <v>0.97142857142857142</v>
      </c>
      <c r="T24" s="9">
        <f t="shared" si="3"/>
        <v>0.97142857142857142</v>
      </c>
      <c r="U24" s="9">
        <f t="shared" si="4"/>
        <v>0.97142857142857142</v>
      </c>
      <c r="V24" s="7"/>
    </row>
    <row r="25" spans="1:22" ht="50.1" customHeight="1" thickTop="1" thickBot="1" x14ac:dyDescent="0.3">
      <c r="A25" s="10" t="s">
        <v>22</v>
      </c>
      <c r="B25" s="10" t="s">
        <v>28</v>
      </c>
      <c r="C25" s="10" t="s">
        <v>24</v>
      </c>
      <c r="D25" s="10" t="s">
        <v>48</v>
      </c>
      <c r="E25" s="10" t="s">
        <v>17</v>
      </c>
      <c r="F25" s="10" t="s">
        <v>20</v>
      </c>
      <c r="G25" s="10" t="s">
        <v>19</v>
      </c>
      <c r="H25" s="11" t="s">
        <v>49</v>
      </c>
      <c r="I25" s="12">
        <v>4000000000</v>
      </c>
      <c r="J25" s="12">
        <v>0</v>
      </c>
      <c r="K25" s="12">
        <v>0</v>
      </c>
      <c r="L25" s="12">
        <v>4000000000</v>
      </c>
      <c r="M25" s="12">
        <v>193736476</v>
      </c>
      <c r="N25" s="12">
        <v>3806263524</v>
      </c>
      <c r="O25" s="12">
        <v>173736476</v>
      </c>
      <c r="P25" s="12">
        <v>41646748</v>
      </c>
      <c r="Q25" s="12">
        <v>41646748</v>
      </c>
      <c r="R25" s="8">
        <f t="shared" si="0"/>
        <v>3826263524</v>
      </c>
      <c r="S25" s="9">
        <f t="shared" si="2"/>
        <v>4.3434119E-2</v>
      </c>
      <c r="T25" s="9">
        <f t="shared" si="3"/>
        <v>1.0411686999999999E-2</v>
      </c>
      <c r="U25" s="9">
        <f t="shared" si="4"/>
        <v>1.0411686999999999E-2</v>
      </c>
      <c r="V25" s="7"/>
    </row>
    <row r="26" spans="1:22" ht="50.1" customHeight="1" thickTop="1" thickBot="1" x14ac:dyDescent="0.3">
      <c r="A26" s="10" t="s">
        <v>22</v>
      </c>
      <c r="B26" s="10" t="s">
        <v>50</v>
      </c>
      <c r="C26" s="10" t="s">
        <v>24</v>
      </c>
      <c r="D26" s="10" t="s">
        <v>51</v>
      </c>
      <c r="E26" s="10" t="s">
        <v>17</v>
      </c>
      <c r="F26" s="10" t="s">
        <v>20</v>
      </c>
      <c r="G26" s="10" t="s">
        <v>19</v>
      </c>
      <c r="H26" s="11" t="s">
        <v>52</v>
      </c>
      <c r="I26" s="12">
        <v>167941500</v>
      </c>
      <c r="J26" s="12">
        <v>0</v>
      </c>
      <c r="K26" s="12">
        <v>0</v>
      </c>
      <c r="L26" s="12">
        <v>167941500</v>
      </c>
      <c r="M26" s="12">
        <v>125508034</v>
      </c>
      <c r="N26" s="12">
        <v>42433466</v>
      </c>
      <c r="O26" s="12">
        <v>94668408</v>
      </c>
      <c r="P26" s="12">
        <v>9923183</v>
      </c>
      <c r="Q26" s="12">
        <v>9923183</v>
      </c>
      <c r="R26" s="8">
        <f t="shared" si="0"/>
        <v>73273092</v>
      </c>
      <c r="S26" s="9">
        <f t="shared" si="2"/>
        <v>0.5636987165173587</v>
      </c>
      <c r="T26" s="9">
        <f t="shared" si="3"/>
        <v>5.9087140462601558E-2</v>
      </c>
      <c r="U26" s="9">
        <f t="shared" si="4"/>
        <v>5.9087140462601558E-2</v>
      </c>
      <c r="V26" s="7"/>
    </row>
    <row r="27" spans="1:22" ht="50.1" customHeight="1" thickTop="1" thickBot="1" x14ac:dyDescent="0.3">
      <c r="A27" s="10" t="s">
        <v>22</v>
      </c>
      <c r="B27" s="10" t="s">
        <v>50</v>
      </c>
      <c r="C27" s="10" t="s">
        <v>24</v>
      </c>
      <c r="D27" s="10" t="s">
        <v>53</v>
      </c>
      <c r="E27" s="10" t="s">
        <v>17</v>
      </c>
      <c r="F27" s="10" t="s">
        <v>20</v>
      </c>
      <c r="G27" s="10" t="s">
        <v>19</v>
      </c>
      <c r="H27" s="11" t="s">
        <v>54</v>
      </c>
      <c r="I27" s="12">
        <v>295673983</v>
      </c>
      <c r="J27" s="12">
        <v>0</v>
      </c>
      <c r="K27" s="12">
        <v>0</v>
      </c>
      <c r="L27" s="12">
        <v>295673983</v>
      </c>
      <c r="M27" s="12">
        <v>111023332.95999999</v>
      </c>
      <c r="N27" s="12">
        <v>184650650.03999999</v>
      </c>
      <c r="O27" s="12">
        <v>69144344</v>
      </c>
      <c r="P27" s="12">
        <v>10947854</v>
      </c>
      <c r="Q27" s="12">
        <v>10947854</v>
      </c>
      <c r="R27" s="8">
        <f t="shared" si="0"/>
        <v>226529639</v>
      </c>
      <c r="S27" s="9">
        <f t="shared" si="2"/>
        <v>0.23385332486287777</v>
      </c>
      <c r="T27" s="9">
        <f t="shared" si="3"/>
        <v>3.7026774858307368E-2</v>
      </c>
      <c r="U27" s="9">
        <f t="shared" si="4"/>
        <v>3.7026774858307368E-2</v>
      </c>
      <c r="V27" s="7"/>
    </row>
    <row r="28" spans="1:22" ht="50.1" customHeight="1" thickTop="1" thickBot="1" x14ac:dyDescent="0.3">
      <c r="A28" s="10" t="s">
        <v>22</v>
      </c>
      <c r="B28" s="10" t="s">
        <v>50</v>
      </c>
      <c r="C28" s="10" t="s">
        <v>24</v>
      </c>
      <c r="D28" s="10" t="s">
        <v>55</v>
      </c>
      <c r="E28" s="10" t="s">
        <v>17</v>
      </c>
      <c r="F28" s="10" t="s">
        <v>20</v>
      </c>
      <c r="G28" s="10" t="s">
        <v>19</v>
      </c>
      <c r="H28" s="11" t="s">
        <v>56</v>
      </c>
      <c r="I28" s="12">
        <v>148526590</v>
      </c>
      <c r="J28" s="12">
        <v>0</v>
      </c>
      <c r="K28" s="12">
        <v>0</v>
      </c>
      <c r="L28" s="12">
        <v>148526590</v>
      </c>
      <c r="M28" s="12">
        <v>96406540</v>
      </c>
      <c r="N28" s="12">
        <v>52120050</v>
      </c>
      <c r="O28" s="12">
        <v>67378655</v>
      </c>
      <c r="P28" s="12">
        <v>32033668</v>
      </c>
      <c r="Q28" s="12">
        <v>32033668</v>
      </c>
      <c r="R28" s="8">
        <f t="shared" si="0"/>
        <v>81147935</v>
      </c>
      <c r="S28" s="9">
        <f t="shared" si="2"/>
        <v>0.45364708770328599</v>
      </c>
      <c r="T28" s="9">
        <f t="shared" si="3"/>
        <v>0.21567631762097278</v>
      </c>
      <c r="U28" s="9">
        <f t="shared" si="4"/>
        <v>0.21567631762097278</v>
      </c>
      <c r="V28" s="7"/>
    </row>
    <row r="29" spans="1:22" ht="42" customHeight="1" thickTop="1" thickBot="1" x14ac:dyDescent="0.3">
      <c r="A29" s="17" t="s">
        <v>22</v>
      </c>
      <c r="B29" s="17"/>
      <c r="C29" s="17"/>
      <c r="D29" s="17"/>
      <c r="E29" s="17"/>
      <c r="F29" s="17"/>
      <c r="G29" s="17"/>
      <c r="H29" s="18" t="s">
        <v>66</v>
      </c>
      <c r="I29" s="19">
        <f>SUM(I11:I28)</f>
        <v>86513654843</v>
      </c>
      <c r="J29" s="19">
        <f t="shared" ref="J29:Q29" si="5">SUM(J11:J28)</f>
        <v>13162572566</v>
      </c>
      <c r="K29" s="19">
        <f t="shared" si="5"/>
        <v>13162572566</v>
      </c>
      <c r="L29" s="19">
        <f t="shared" si="5"/>
        <v>86513654843</v>
      </c>
      <c r="M29" s="19">
        <f t="shared" si="5"/>
        <v>75550328833.220001</v>
      </c>
      <c r="N29" s="19">
        <f t="shared" si="5"/>
        <v>10963326009.780001</v>
      </c>
      <c r="O29" s="19">
        <f t="shared" si="5"/>
        <v>53163658400.529991</v>
      </c>
      <c r="P29" s="19">
        <f t="shared" si="5"/>
        <v>6781099994.6899996</v>
      </c>
      <c r="Q29" s="19">
        <f t="shared" si="5"/>
        <v>6721518019.6899996</v>
      </c>
      <c r="R29" s="20">
        <f t="shared" si="0"/>
        <v>33349996442.470009</v>
      </c>
      <c r="S29" s="21">
        <f t="shared" si="2"/>
        <v>0.61451176114346728</v>
      </c>
      <c r="T29" s="21">
        <f t="shared" si="3"/>
        <v>7.8381846276127737E-2</v>
      </c>
      <c r="U29" s="21">
        <f t="shared" si="4"/>
        <v>7.7693146034436111E-2</v>
      </c>
      <c r="V29" s="7"/>
    </row>
    <row r="30" spans="1:22" ht="50.1" customHeight="1" thickTop="1" thickBot="1" x14ac:dyDescent="0.3">
      <c r="A30" s="10" t="s">
        <v>22</v>
      </c>
      <c r="B30" s="10" t="s">
        <v>57</v>
      </c>
      <c r="C30" s="10" t="s">
        <v>24</v>
      </c>
      <c r="D30" s="10" t="s">
        <v>51</v>
      </c>
      <c r="E30" s="10" t="s">
        <v>17</v>
      </c>
      <c r="F30" s="10" t="s">
        <v>20</v>
      </c>
      <c r="G30" s="10" t="s">
        <v>19</v>
      </c>
      <c r="H30" s="11" t="s">
        <v>58</v>
      </c>
      <c r="I30" s="12">
        <v>500000000</v>
      </c>
      <c r="J30" s="12">
        <v>0</v>
      </c>
      <c r="K30" s="12">
        <v>0</v>
      </c>
      <c r="L30" s="12">
        <v>500000000</v>
      </c>
      <c r="M30" s="12">
        <v>446045894.5</v>
      </c>
      <c r="N30" s="12">
        <v>53954105.5</v>
      </c>
      <c r="O30" s="12">
        <v>446045894.5</v>
      </c>
      <c r="P30" s="12">
        <v>16617203</v>
      </c>
      <c r="Q30" s="12">
        <v>16617203</v>
      </c>
      <c r="R30" s="8">
        <f t="shared" si="0"/>
        <v>53954105.5</v>
      </c>
      <c r="S30" s="9">
        <f t="shared" si="2"/>
        <v>0.89209178899999997</v>
      </c>
      <c r="T30" s="9">
        <f t="shared" si="3"/>
        <v>3.3234406000000001E-2</v>
      </c>
      <c r="U30" s="9">
        <f t="shared" si="4"/>
        <v>3.3234406000000001E-2</v>
      </c>
      <c r="V30" s="7"/>
    </row>
    <row r="31" spans="1:22" ht="50.1" customHeight="1" thickTop="1" thickBot="1" x14ac:dyDescent="0.3">
      <c r="A31" s="10" t="s">
        <v>22</v>
      </c>
      <c r="B31" s="10" t="s">
        <v>57</v>
      </c>
      <c r="C31" s="10" t="s">
        <v>24</v>
      </c>
      <c r="D31" s="10" t="s">
        <v>51</v>
      </c>
      <c r="E31" s="10" t="s">
        <v>17</v>
      </c>
      <c r="F31" s="10" t="s">
        <v>33</v>
      </c>
      <c r="G31" s="10" t="s">
        <v>19</v>
      </c>
      <c r="H31" s="11" t="s">
        <v>58</v>
      </c>
      <c r="I31" s="12">
        <v>2500000000</v>
      </c>
      <c r="J31" s="12">
        <v>0</v>
      </c>
      <c r="K31" s="12">
        <v>0</v>
      </c>
      <c r="L31" s="12">
        <v>2500000000</v>
      </c>
      <c r="M31" s="12">
        <v>2332712365.8200002</v>
      </c>
      <c r="N31" s="12">
        <v>167287634.18000001</v>
      </c>
      <c r="O31" s="12">
        <v>845712365.82000005</v>
      </c>
      <c r="P31" s="12">
        <v>19179828</v>
      </c>
      <c r="Q31" s="12">
        <v>19179828</v>
      </c>
      <c r="R31" s="8">
        <f t="shared" si="0"/>
        <v>1654287634.1799998</v>
      </c>
      <c r="S31" s="9">
        <f t="shared" si="2"/>
        <v>0.33828494632800005</v>
      </c>
      <c r="T31" s="9">
        <f t="shared" si="3"/>
        <v>7.6719312E-3</v>
      </c>
      <c r="U31" s="9">
        <f t="shared" si="4"/>
        <v>7.6719312E-3</v>
      </c>
      <c r="V31" s="7"/>
    </row>
    <row r="32" spans="1:22" ht="50.1" customHeight="1" thickTop="1" thickBot="1" x14ac:dyDescent="0.3">
      <c r="A32" s="10" t="s">
        <v>22</v>
      </c>
      <c r="B32" s="10" t="s">
        <v>57</v>
      </c>
      <c r="C32" s="10" t="s">
        <v>24</v>
      </c>
      <c r="D32" s="10" t="s">
        <v>53</v>
      </c>
      <c r="E32" s="10" t="s">
        <v>17</v>
      </c>
      <c r="F32" s="10" t="s">
        <v>20</v>
      </c>
      <c r="G32" s="10" t="s">
        <v>19</v>
      </c>
      <c r="H32" s="11" t="s">
        <v>59</v>
      </c>
      <c r="I32" s="12">
        <v>2000000000</v>
      </c>
      <c r="J32" s="12">
        <v>0</v>
      </c>
      <c r="K32" s="12">
        <v>0</v>
      </c>
      <c r="L32" s="12">
        <v>2000000000</v>
      </c>
      <c r="M32" s="12">
        <v>1787099488</v>
      </c>
      <c r="N32" s="12">
        <v>212900512</v>
      </c>
      <c r="O32" s="12">
        <v>797473224</v>
      </c>
      <c r="P32" s="12">
        <v>79262892</v>
      </c>
      <c r="Q32" s="12">
        <v>79262892</v>
      </c>
      <c r="R32" s="8">
        <f t="shared" si="0"/>
        <v>1202526776</v>
      </c>
      <c r="S32" s="9">
        <f t="shared" si="2"/>
        <v>0.39873661199999999</v>
      </c>
      <c r="T32" s="9">
        <f t="shared" si="3"/>
        <v>3.9631446000000001E-2</v>
      </c>
      <c r="U32" s="9">
        <f t="shared" si="4"/>
        <v>3.9631446000000001E-2</v>
      </c>
      <c r="V32" s="7"/>
    </row>
    <row r="33" spans="1:22" ht="32.25" customHeight="1" thickTop="1" thickBot="1" x14ac:dyDescent="0.3">
      <c r="A33" s="17" t="s">
        <v>22</v>
      </c>
      <c r="B33" s="17"/>
      <c r="C33" s="17"/>
      <c r="D33" s="17"/>
      <c r="E33" s="17"/>
      <c r="F33" s="17"/>
      <c r="G33" s="17"/>
      <c r="H33" s="18" t="s">
        <v>67</v>
      </c>
      <c r="I33" s="19">
        <f>SUM(I30:I32)</f>
        <v>5000000000</v>
      </c>
      <c r="J33" s="19">
        <f t="shared" ref="J33:Q33" si="6">SUM(J30:J32)</f>
        <v>0</v>
      </c>
      <c r="K33" s="19">
        <f t="shared" si="6"/>
        <v>0</v>
      </c>
      <c r="L33" s="19">
        <f t="shared" si="6"/>
        <v>5000000000</v>
      </c>
      <c r="M33" s="19">
        <f t="shared" si="6"/>
        <v>4565857748.3199997</v>
      </c>
      <c r="N33" s="19">
        <f t="shared" si="6"/>
        <v>434142251.68000001</v>
      </c>
      <c r="O33" s="19">
        <f t="shared" si="6"/>
        <v>2089231484.3200002</v>
      </c>
      <c r="P33" s="19">
        <f t="shared" si="6"/>
        <v>115059923</v>
      </c>
      <c r="Q33" s="19">
        <f t="shared" si="6"/>
        <v>115059923</v>
      </c>
      <c r="R33" s="20">
        <f t="shared" si="0"/>
        <v>2910768515.6799998</v>
      </c>
      <c r="S33" s="21">
        <f t="shared" si="2"/>
        <v>0.41784629686400004</v>
      </c>
      <c r="T33" s="21">
        <f t="shared" si="3"/>
        <v>2.30119846E-2</v>
      </c>
      <c r="U33" s="21">
        <f t="shared" si="4"/>
        <v>2.30119846E-2</v>
      </c>
      <c r="V33" s="7"/>
    </row>
    <row r="34" spans="1:22" ht="50.1" customHeight="1" thickTop="1" thickBot="1" x14ac:dyDescent="0.3">
      <c r="A34" s="10" t="s">
        <v>22</v>
      </c>
      <c r="B34" s="10" t="s">
        <v>28</v>
      </c>
      <c r="C34" s="10" t="s">
        <v>24</v>
      </c>
      <c r="D34" s="10" t="s">
        <v>29</v>
      </c>
      <c r="E34" s="10" t="s">
        <v>17</v>
      </c>
      <c r="F34" s="10" t="s">
        <v>20</v>
      </c>
      <c r="G34" s="10" t="s">
        <v>19</v>
      </c>
      <c r="H34" s="11" t="s">
        <v>30</v>
      </c>
      <c r="I34" s="12">
        <v>3800000000</v>
      </c>
      <c r="J34" s="12">
        <v>0</v>
      </c>
      <c r="K34" s="12">
        <v>0</v>
      </c>
      <c r="L34" s="12">
        <v>3800000000</v>
      </c>
      <c r="M34" s="12">
        <v>2779278186.8600001</v>
      </c>
      <c r="N34" s="12">
        <v>1020721813.14</v>
      </c>
      <c r="O34" s="12">
        <v>2097170274.8599999</v>
      </c>
      <c r="P34" s="12">
        <v>331720875.81999999</v>
      </c>
      <c r="Q34" s="12">
        <v>331720875.81999999</v>
      </c>
      <c r="R34" s="8">
        <f t="shared" si="0"/>
        <v>1702829725.1400001</v>
      </c>
      <c r="S34" s="9">
        <f t="shared" si="2"/>
        <v>0.55188691443684212</v>
      </c>
      <c r="T34" s="9">
        <f t="shared" si="3"/>
        <v>8.729496732105263E-2</v>
      </c>
      <c r="U34" s="9">
        <f t="shared" si="4"/>
        <v>8.729496732105263E-2</v>
      </c>
      <c r="V34" s="7"/>
    </row>
    <row r="35" spans="1:22" ht="50.1" customHeight="1" thickTop="1" thickBot="1" x14ac:dyDescent="0.3">
      <c r="A35" s="10" t="s">
        <v>22</v>
      </c>
      <c r="B35" s="10" t="s">
        <v>28</v>
      </c>
      <c r="C35" s="10" t="s">
        <v>24</v>
      </c>
      <c r="D35" s="10" t="s">
        <v>40</v>
      </c>
      <c r="E35" s="10" t="s">
        <v>17</v>
      </c>
      <c r="F35" s="10" t="s">
        <v>18</v>
      </c>
      <c r="G35" s="10" t="s">
        <v>19</v>
      </c>
      <c r="H35" s="11" t="s">
        <v>41</v>
      </c>
      <c r="I35" s="12">
        <v>116011464912</v>
      </c>
      <c r="J35" s="12">
        <v>0</v>
      </c>
      <c r="K35" s="12">
        <v>0</v>
      </c>
      <c r="L35" s="12">
        <v>116011464912</v>
      </c>
      <c r="M35" s="12">
        <v>116011464912</v>
      </c>
      <c r="N35" s="12">
        <v>0</v>
      </c>
      <c r="O35" s="12">
        <v>112511464912</v>
      </c>
      <c r="P35" s="12">
        <v>4496419535.9899998</v>
      </c>
      <c r="Q35" s="12">
        <v>4496419535.9899998</v>
      </c>
      <c r="R35" s="8">
        <f t="shared" si="0"/>
        <v>3500000000</v>
      </c>
      <c r="S35" s="9">
        <f t="shared" si="2"/>
        <v>0.96983056801623091</v>
      </c>
      <c r="T35" s="9">
        <f t="shared" si="3"/>
        <v>3.8758406674725979E-2</v>
      </c>
      <c r="U35" s="9">
        <f t="shared" si="4"/>
        <v>3.8758406674725979E-2</v>
      </c>
      <c r="V35" s="7"/>
    </row>
    <row r="36" spans="1:22" ht="50.1" customHeight="1" thickTop="1" thickBot="1" x14ac:dyDescent="0.3">
      <c r="A36" s="10" t="s">
        <v>22</v>
      </c>
      <c r="B36" s="10" t="s">
        <v>28</v>
      </c>
      <c r="C36" s="10" t="s">
        <v>24</v>
      </c>
      <c r="D36" s="10" t="s">
        <v>40</v>
      </c>
      <c r="E36" s="10" t="s">
        <v>17</v>
      </c>
      <c r="F36" s="10" t="s">
        <v>20</v>
      </c>
      <c r="G36" s="10" t="s">
        <v>19</v>
      </c>
      <c r="H36" s="11" t="s">
        <v>41</v>
      </c>
      <c r="I36" s="12">
        <v>2152512319</v>
      </c>
      <c r="J36" s="12">
        <v>0</v>
      </c>
      <c r="K36" s="12">
        <v>0</v>
      </c>
      <c r="L36" s="12">
        <v>2152512319</v>
      </c>
      <c r="M36" s="12">
        <v>2152512319</v>
      </c>
      <c r="N36" s="12">
        <v>0</v>
      </c>
      <c r="O36" s="12">
        <v>2152512319</v>
      </c>
      <c r="P36" s="12">
        <v>0</v>
      </c>
      <c r="Q36" s="12">
        <v>0</v>
      </c>
      <c r="R36" s="8">
        <f t="shared" si="0"/>
        <v>0</v>
      </c>
      <c r="S36" s="9">
        <f t="shared" si="2"/>
        <v>1</v>
      </c>
      <c r="T36" s="9">
        <f t="shared" si="3"/>
        <v>0</v>
      </c>
      <c r="U36" s="9">
        <f t="shared" si="4"/>
        <v>0</v>
      </c>
      <c r="V36" s="7"/>
    </row>
    <row r="37" spans="1:22" ht="38.25" customHeight="1" thickTop="1" thickBot="1" x14ac:dyDescent="0.3">
      <c r="A37" s="17" t="s">
        <v>22</v>
      </c>
      <c r="B37" s="17"/>
      <c r="C37" s="17"/>
      <c r="D37" s="17"/>
      <c r="E37" s="17"/>
      <c r="F37" s="17"/>
      <c r="G37" s="17"/>
      <c r="H37" s="18" t="s">
        <v>69</v>
      </c>
      <c r="I37" s="19">
        <f>SUM(I34:I36)</f>
        <v>121963977231</v>
      </c>
      <c r="J37" s="19">
        <f t="shared" ref="J37:Q37" si="7">SUM(J34:J36)</f>
        <v>0</v>
      </c>
      <c r="K37" s="19">
        <f t="shared" si="7"/>
        <v>0</v>
      </c>
      <c r="L37" s="19">
        <f t="shared" si="7"/>
        <v>121963977231</v>
      </c>
      <c r="M37" s="19">
        <f t="shared" si="7"/>
        <v>120943255417.86</v>
      </c>
      <c r="N37" s="19">
        <f t="shared" si="7"/>
        <v>1020721813.14</v>
      </c>
      <c r="O37" s="19">
        <f t="shared" si="7"/>
        <v>116761147505.86</v>
      </c>
      <c r="P37" s="19">
        <f t="shared" si="7"/>
        <v>4828140411.8099995</v>
      </c>
      <c r="Q37" s="19">
        <f t="shared" si="7"/>
        <v>4828140411.8099995</v>
      </c>
      <c r="R37" s="20">
        <f t="shared" si="0"/>
        <v>5202829725.1399994</v>
      </c>
      <c r="S37" s="21">
        <f t="shared" si="2"/>
        <v>0.95734125892528221</v>
      </c>
      <c r="T37" s="21">
        <f t="shared" si="3"/>
        <v>3.9586610091154148E-2</v>
      </c>
      <c r="U37" s="21">
        <f t="shared" si="4"/>
        <v>3.9586610091154148E-2</v>
      </c>
      <c r="V37" s="7"/>
    </row>
    <row r="38" spans="1:22" ht="29.25" customHeight="1" thickTop="1" thickBot="1" x14ac:dyDescent="0.3">
      <c r="A38" s="28"/>
      <c r="B38" s="28"/>
      <c r="C38" s="28"/>
      <c r="D38" s="28"/>
      <c r="E38" s="28"/>
      <c r="F38" s="28"/>
      <c r="G38" s="28"/>
      <c r="H38" s="29" t="s">
        <v>68</v>
      </c>
      <c r="I38" s="30">
        <f>+I10+I29+I33+I37</f>
        <v>260552206904</v>
      </c>
      <c r="J38" s="30">
        <f t="shared" ref="J38:Q38" si="8">+J10+J29+J33+J37</f>
        <v>13162572566</v>
      </c>
      <c r="K38" s="30">
        <f t="shared" si="8"/>
        <v>13162572566</v>
      </c>
      <c r="L38" s="30">
        <f t="shared" si="8"/>
        <v>260552206904</v>
      </c>
      <c r="M38" s="30">
        <f t="shared" si="8"/>
        <v>245200293282.59998</v>
      </c>
      <c r="N38" s="30">
        <f t="shared" si="8"/>
        <v>15351913621.400002</v>
      </c>
      <c r="O38" s="30">
        <f t="shared" si="8"/>
        <v>211631559838.53998</v>
      </c>
      <c r="P38" s="30">
        <f t="shared" si="8"/>
        <v>12589841586.349998</v>
      </c>
      <c r="Q38" s="30">
        <f t="shared" si="8"/>
        <v>12524712711.349998</v>
      </c>
      <c r="R38" s="31">
        <f t="shared" si="0"/>
        <v>48920647065.460022</v>
      </c>
      <c r="S38" s="32">
        <f t="shared" si="2"/>
        <v>0.8122424382938167</v>
      </c>
      <c r="T38" s="32">
        <f t="shared" si="3"/>
        <v>4.8319842445198338E-2</v>
      </c>
      <c r="U38" s="32">
        <f t="shared" si="4"/>
        <v>4.8069877665494913E-2</v>
      </c>
    </row>
    <row r="39" spans="1:22" ht="23.25" customHeight="1" thickTop="1" x14ac:dyDescent="0.25">
      <c r="A39" s="1" t="s">
        <v>71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2" ht="15" customHeight="1" x14ac:dyDescent="0.25">
      <c r="A40" s="1" t="s">
        <v>72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2" ht="13.5" customHeight="1" x14ac:dyDescent="0.25">
      <c r="A41" s="1" t="s">
        <v>73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2" ht="15" customHeight="1" x14ac:dyDescent="0.25">
      <c r="A42" s="1" t="s">
        <v>77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2" ht="50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2"/>
      <c r="S43" s="23"/>
      <c r="T43" s="23"/>
      <c r="U43" s="3"/>
    </row>
    <row r="44" spans="1:22" ht="50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"/>
      <c r="S44" s="3"/>
      <c r="T44" s="3"/>
      <c r="U44" s="3"/>
    </row>
    <row r="45" spans="1:22" ht="50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"/>
      <c r="S45" s="3"/>
      <c r="T45" s="3"/>
      <c r="U45" s="3"/>
    </row>
    <row r="46" spans="1:22" ht="50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"/>
      <c r="S46" s="3"/>
      <c r="T46" s="3"/>
      <c r="U46" s="3"/>
    </row>
    <row r="47" spans="1:22" ht="50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"/>
      <c r="S47" s="3"/>
      <c r="T47" s="3"/>
      <c r="U47" s="3"/>
    </row>
    <row r="48" spans="1:22" ht="50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"/>
      <c r="S48" s="3"/>
      <c r="T48" s="3"/>
      <c r="U48" s="3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"/>
      <c r="S49" s="3"/>
      <c r="T49" s="3"/>
      <c r="U49" s="3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"/>
      <c r="S50" s="3"/>
      <c r="T50" s="3"/>
      <c r="U50" s="3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"/>
      <c r="S51" s="3"/>
      <c r="T51" s="3"/>
      <c r="U51" s="3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"/>
      <c r="S52" s="3"/>
      <c r="T52" s="3"/>
      <c r="U52" s="3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"/>
      <c r="S53" s="3"/>
      <c r="T53" s="3"/>
      <c r="U53" s="3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"/>
      <c r="S54" s="3"/>
      <c r="T54" s="3"/>
      <c r="U54" s="3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"/>
      <c r="S55" s="3"/>
      <c r="T55" s="3"/>
      <c r="U55" s="3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"/>
      <c r="S56" s="3"/>
      <c r="T56" s="3"/>
      <c r="U56" s="3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"/>
      <c r="S57" s="6"/>
      <c r="T57" s="6"/>
      <c r="U57" s="6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  <c r="U58" s="5"/>
    </row>
    <row r="59" spans="1:21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  <c r="U59" s="5"/>
    </row>
    <row r="60" spans="1:21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  <c r="U60" s="5"/>
    </row>
    <row r="61" spans="1:21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  <c r="U61" s="5"/>
    </row>
    <row r="62" spans="1:21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/>
      <c r="S62" s="2"/>
      <c r="T62" s="2"/>
      <c r="U62" s="2"/>
    </row>
    <row r="63" spans="1:21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S63" s="2"/>
      <c r="T63" s="2"/>
      <c r="U63" s="2"/>
    </row>
    <row r="64" spans="1:21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  <c r="S64" s="2"/>
      <c r="T64" s="2"/>
      <c r="U64" s="2"/>
    </row>
    <row r="65" spans="1:21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  <c r="S65" s="2"/>
      <c r="T65" s="2"/>
      <c r="U65" s="2"/>
    </row>
    <row r="66" spans="1:21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2"/>
      <c r="T66" s="2"/>
      <c r="U66" s="2"/>
    </row>
    <row r="67" spans="1:21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2"/>
      <c r="T67" s="2"/>
      <c r="U67" s="2"/>
    </row>
    <row r="68" spans="1:21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2"/>
      <c r="T68" s="2"/>
      <c r="U68" s="2"/>
    </row>
    <row r="69" spans="1:21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2"/>
      <c r="T69" s="2"/>
      <c r="U69" s="2"/>
    </row>
    <row r="70" spans="1:21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2"/>
      <c r="T70" s="2"/>
      <c r="U70" s="2"/>
    </row>
    <row r="71" spans="1:21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2"/>
      <c r="T71" s="2"/>
      <c r="U71" s="2"/>
    </row>
    <row r="72" spans="1:21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21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</sheetData>
  <mergeCells count="4">
    <mergeCell ref="A2:U2"/>
    <mergeCell ref="A3:U3"/>
    <mergeCell ref="A4:U4"/>
    <mergeCell ref="R5:U5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2022-04-06T19:08:22Z</cp:lastPrinted>
  <dcterms:created xsi:type="dcterms:W3CDTF">2022-04-01T13:18:45Z</dcterms:created>
  <dcterms:modified xsi:type="dcterms:W3CDTF">2022-04-06T19:21:40Z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