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JUNIO 30 DE 2022\PDF\"/>
    </mc:Choice>
  </mc:AlternateContent>
  <bookViews>
    <workbookView xWindow="240" yWindow="120" windowWidth="18060" windowHeight="7050"/>
  </bookViews>
  <sheets>
    <sheet name="GESTIÓN GENERAL " sheetId="1" r:id="rId1"/>
  </sheets>
  <definedNames>
    <definedName name="_xlnm.Print_Titles" localSheetId="0">'GESTIÓN GENERAL '!$7:$7</definedName>
  </definedNames>
  <calcPr calcId="152511"/>
</workbook>
</file>

<file path=xl/calcChain.xml><?xml version="1.0" encoding="utf-8"?>
<calcChain xmlns="http://schemas.openxmlformats.org/spreadsheetml/2006/main">
  <c r="V64" i="1" l="1"/>
  <c r="U64" i="1"/>
  <c r="T64" i="1"/>
  <c r="S64" i="1"/>
  <c r="V63" i="1"/>
  <c r="U63" i="1"/>
  <c r="T63" i="1"/>
  <c r="S63" i="1"/>
  <c r="V62" i="1"/>
  <c r="U62" i="1"/>
  <c r="T62" i="1"/>
  <c r="S62" i="1"/>
  <c r="V61" i="1"/>
  <c r="U61" i="1"/>
  <c r="T61" i="1"/>
  <c r="S61" i="1"/>
  <c r="V60" i="1"/>
  <c r="U60" i="1"/>
  <c r="T60" i="1"/>
  <c r="S60" i="1"/>
  <c r="V59" i="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V47" i="1"/>
  <c r="U47" i="1"/>
  <c r="T47" i="1"/>
  <c r="S47" i="1"/>
  <c r="S46" i="1"/>
  <c r="V45" i="1"/>
  <c r="U45" i="1"/>
  <c r="T45" i="1"/>
  <c r="S45" i="1"/>
  <c r="V44" i="1"/>
  <c r="U44" i="1"/>
  <c r="T44" i="1"/>
  <c r="S44" i="1"/>
  <c r="V43" i="1"/>
  <c r="U43" i="1"/>
  <c r="T43" i="1"/>
  <c r="S43" i="1"/>
  <c r="V42" i="1"/>
  <c r="U42" i="1"/>
  <c r="T42" i="1"/>
  <c r="S42" i="1"/>
  <c r="V41" i="1"/>
  <c r="U41" i="1"/>
  <c r="T41" i="1"/>
  <c r="S41" i="1"/>
  <c r="V40" i="1"/>
  <c r="U40" i="1"/>
  <c r="T40" i="1"/>
  <c r="S40" i="1"/>
  <c r="V39" i="1"/>
  <c r="U39" i="1"/>
  <c r="T39" i="1"/>
  <c r="S39" i="1"/>
  <c r="S38" i="1"/>
  <c r="V37" i="1"/>
  <c r="U37" i="1"/>
  <c r="T37" i="1"/>
  <c r="S37" i="1"/>
  <c r="V36" i="1"/>
  <c r="U36" i="1"/>
  <c r="T36" i="1"/>
  <c r="S36" i="1"/>
  <c r="V35" i="1"/>
  <c r="U35" i="1"/>
  <c r="T35" i="1"/>
  <c r="S35" i="1"/>
  <c r="V34" i="1"/>
  <c r="U34" i="1"/>
  <c r="T34" i="1"/>
  <c r="S34" i="1"/>
  <c r="V32" i="1"/>
  <c r="U32" i="1"/>
  <c r="T32" i="1"/>
  <c r="S32" i="1"/>
  <c r="V30" i="1"/>
  <c r="U30" i="1"/>
  <c r="T30" i="1"/>
  <c r="S30" i="1"/>
  <c r="V29" i="1"/>
  <c r="U29" i="1"/>
  <c r="T29" i="1"/>
  <c r="S29" i="1"/>
  <c r="V27" i="1"/>
  <c r="U27" i="1"/>
  <c r="T27" i="1"/>
  <c r="S27" i="1"/>
  <c r="V26" i="1"/>
  <c r="U26" i="1"/>
  <c r="T26" i="1"/>
  <c r="S26" i="1"/>
  <c r="V25" i="1"/>
  <c r="U25" i="1"/>
  <c r="T25"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4" i="1"/>
  <c r="U14" i="1"/>
  <c r="T14" i="1"/>
  <c r="S14" i="1"/>
  <c r="V12" i="1"/>
  <c r="U12" i="1"/>
  <c r="T12" i="1"/>
  <c r="S12" i="1"/>
  <c r="V11" i="1"/>
  <c r="U11" i="1"/>
  <c r="T11" i="1"/>
  <c r="S11" i="1"/>
  <c r="V10" i="1"/>
  <c r="U10" i="1"/>
  <c r="T10" i="1"/>
  <c r="S10" i="1"/>
  <c r="R13" i="1"/>
  <c r="Q13" i="1"/>
  <c r="P13" i="1"/>
  <c r="O13" i="1"/>
  <c r="N13" i="1"/>
  <c r="M13" i="1"/>
  <c r="L13" i="1"/>
  <c r="K13" i="1"/>
  <c r="J13" i="1"/>
  <c r="R9" i="1"/>
  <c r="Q9" i="1"/>
  <c r="P9" i="1"/>
  <c r="O9" i="1"/>
  <c r="N9" i="1"/>
  <c r="M9" i="1"/>
  <c r="L9" i="1"/>
  <c r="K9" i="1"/>
  <c r="J9" i="1"/>
  <c r="R28" i="1"/>
  <c r="Q28" i="1"/>
  <c r="P28" i="1"/>
  <c r="O28" i="1"/>
  <c r="N28" i="1"/>
  <c r="M28" i="1"/>
  <c r="L28" i="1"/>
  <c r="K28" i="1"/>
  <c r="J28" i="1"/>
  <c r="R15" i="1"/>
  <c r="Q15" i="1"/>
  <c r="P15" i="1"/>
  <c r="O15" i="1"/>
  <c r="N15" i="1"/>
  <c r="M15" i="1"/>
  <c r="L15" i="1"/>
  <c r="K15" i="1"/>
  <c r="J15" i="1"/>
  <c r="R31" i="1"/>
  <c r="Q31" i="1"/>
  <c r="P31" i="1"/>
  <c r="O31" i="1"/>
  <c r="N31" i="1"/>
  <c r="M31" i="1"/>
  <c r="L31" i="1"/>
  <c r="K31" i="1"/>
  <c r="J31" i="1"/>
  <c r="R33" i="1"/>
  <c r="Q33" i="1"/>
  <c r="P33" i="1"/>
  <c r="O33" i="1"/>
  <c r="N33" i="1"/>
  <c r="M33" i="1"/>
  <c r="L33" i="1"/>
  <c r="K33" i="1"/>
  <c r="J33" i="1"/>
  <c r="S13" i="1" l="1"/>
  <c r="U31" i="1"/>
  <c r="U28" i="1"/>
  <c r="U13" i="1"/>
  <c r="V13" i="1"/>
  <c r="T28" i="1"/>
  <c r="V28" i="1"/>
  <c r="U33" i="1"/>
  <c r="U15" i="1"/>
  <c r="T31" i="1"/>
  <c r="T13" i="1"/>
  <c r="T33" i="1"/>
  <c r="V31" i="1"/>
  <c r="T15" i="1"/>
  <c r="V33" i="1"/>
  <c r="V15" i="1"/>
  <c r="V9" i="1"/>
  <c r="P8" i="1"/>
  <c r="N8" i="1"/>
  <c r="N65" i="1" s="1"/>
  <c r="J8" i="1"/>
  <c r="J65" i="1" s="1"/>
  <c r="Q8" i="1"/>
  <c r="L8" i="1"/>
  <c r="L65" i="1" s="1"/>
  <c r="O8" i="1"/>
  <c r="O65" i="1" s="1"/>
  <c r="U9" i="1"/>
  <c r="K8" i="1"/>
  <c r="K65" i="1" s="1"/>
  <c r="T9" i="1"/>
  <c r="M8" i="1"/>
  <c r="S8" i="1" s="1"/>
  <c r="R8" i="1"/>
  <c r="S9" i="1"/>
  <c r="S15" i="1"/>
  <c r="S28" i="1"/>
  <c r="S31" i="1"/>
  <c r="S33" i="1"/>
  <c r="P65" i="1" l="1"/>
  <c r="T8" i="1"/>
  <c r="M65" i="1"/>
  <c r="R65" i="1"/>
  <c r="V8" i="1"/>
  <c r="Q65" i="1"/>
  <c r="U8" i="1"/>
  <c r="U65" i="1" l="1"/>
  <c r="S65" i="1"/>
  <c r="V65" i="1"/>
  <c r="T65" i="1"/>
</calcChain>
</file>

<file path=xl/sharedStrings.xml><?xml version="1.0" encoding="utf-8"?>
<sst xmlns="http://schemas.openxmlformats.org/spreadsheetml/2006/main" count="476" uniqueCount="124">
  <si>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</si>
  <si>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</si>
  <si>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</si>
  <si>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</si>
  <si>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</si>
  <si>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</si>
  <si>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</si>
  <si>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</si>
  <si>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</si>
  <si>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</si>
  <si>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</si>
  <si>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</si>
  <si>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</si>
  <si>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</si>
  <si>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</si>
  <si>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</si>
  <si>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</si>
  <si>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</si>
  <si>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</si>
  <si>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</si>
  <si>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</si>
  <si>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</si>
  <si>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</si>
  <si>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</si>
  <si>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</si>
  <si>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</si>
  <si>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</si>
  <si>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</si>
  <si>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</si>
  <si>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</si>
  <si>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</si>
  <si>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</si>
  <si>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</si>
  <si>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</si>
  <si>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</si>
  <si>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</si>
  <si>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</si>
  <si>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</si>
  <si>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</si>
  <si>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</si>
  <si>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</si>
  <si>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</si>
  <si>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</si>
  <si>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</si>
  <si>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</si>
  <si>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</si>
  <si>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</si>
  <si>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</si>
  <si>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</si>
  <si>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</si>
  <si>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</si>
  <si>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</si>
  <si>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</si>
  <si>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</si>
  <si>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</si>
  <si>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</si>
  <si>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</si>
  <si>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</si>
  <si>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</si>
  <si>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</si>
  <si>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</si>
  <si>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</si>
  <si>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</si>
  <si>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</si>
  <si>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</si>
  <si>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</si>
  <si>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</si>
  <si>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</si>
  <si>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</si>
  <si>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</si>
  <si>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</si>
  <si>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</si>
  <si>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</si>
  <si>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15</t>
  </si>
  <si>
    <t>25</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</si>
  <si>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</si>
  <si>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</si>
  <si>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</si>
  <si>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</si>
  <si>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</si>
  <si>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</si>
  <si>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</si>
  <si>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</si>
  <si>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</si>
  <si>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</si>
  <si>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</si>
  <si>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</si>
  <si>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</si>
  <si>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</si>
  <si>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</si>
  <si>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</si>
  <si>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</si>
  <si>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</si>
  <si>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</si>
  <si>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</si>
  <si>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</si>
  <si>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</si>
  <si>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</si>
  <si>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</si>
  <si>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</si>
  <si>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</si>
  <si>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</si>
  <si>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TRANSFERENCIAS CORRIENTES </t>
  </si>
  <si>
    <t xml:space="preserve">GASTOS DE INVERSION </t>
  </si>
  <si>
    <t>TOTAL PRESUPUESTO A+B+C</t>
  </si>
  <si>
    <t xml:space="preserve">GASTOS POR TRIBUTOS, MULTAS, SANCIONES E INTERESES DE MORA </t>
  </si>
  <si>
    <t xml:space="preserve">ADQUISICION DE BIENES Y SERVICIOS </t>
  </si>
  <si>
    <t>APROPIACION SIN COMPROMETER</t>
  </si>
  <si>
    <t>OBLIG / APR</t>
  </si>
  <si>
    <t>PAGO/ APR</t>
  </si>
  <si>
    <t>MINISTERIO DE COMERCIO INDUSTRIA Y TURISMO</t>
  </si>
  <si>
    <t>EJECUCION PRESUPUESTAL ACUMULADA CON CORTE AL 30 DE JUNIO DE 2022</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</si>
  <si>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</si>
  <si>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</si>
  <si>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</si>
  <si>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</si>
  <si>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t>UNIDAD EJECUTORA 350101-000 GESTIÓN GENERAL</t>
  </si>
  <si>
    <t>COMP/ APR</t>
  </si>
  <si>
    <t>FECHA DE GENERACION : JULIO 01 DE 2022</t>
  </si>
  <si>
    <r>
      <rPr>
        <b/>
        <sz val="8"/>
        <rFont val="Arial"/>
        <family val="2"/>
      </rPr>
      <t>Nota 4</t>
    </r>
    <r>
      <rPr>
        <sz val="8"/>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</si>
  <si>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8"/>
        <rFont val="Arial"/>
        <family val="2"/>
      </rPr>
      <t>Nota 5</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</si>
  <si>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8"/>
        <rFont val="Arial"/>
        <family val="2"/>
      </rPr>
      <t>Nota 6</t>
    </r>
    <r>
      <rPr>
        <sz val="8"/>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</si>
  <si>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8"/>
        <rFont val="Arial"/>
        <family val="2"/>
      </rPr>
      <t>Nota 7</t>
    </r>
    <r>
      <rPr>
        <sz val="8"/>
        <rFont val="Arial"/>
        <family val="2"/>
      </rPr>
      <t>: Resolución No. 1940 del 09 de junio de 2022. Por la cual se efectúa una distribución en el  presupuesto de Gastos de Funcionamiento del Ministerio del Trabajo, para la vigencia fiscal de  2022. ($ 651.289.000)</t>
    </r>
  </si>
  <si>
    <t>SERVICIO DE LA DEUDA PUBLICA INTERNA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</si>
</sst>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font>
      <sz val="11"/>
      <color rgb="FF000000"/>
      <name val="Calibri"/>
      <family val="2"/>
      <scheme val="minor"/>
    </font>
    <font>
      <sz val="11"/>
      <name val="Calibri"/>
      <family val="2"/>
    </font>
    <font>
      <b/>
      <sz val="9"/>
      <color rgb="FF000000"/>
      <name val="Times New Roman"/>
      <family val="1"/>
    </font>
    <font>
      <sz val="11"/>
      <name val="Arial"/>
      <family val="2"/>
    </font>
    <font>
      <sz val="8"/>
      <color rgb="FF000000"/>
      <name val="Arial"/>
      <family val="2"/>
    </font>
    <font>
      <b/>
      <sz val="8"/>
      <color theme="0"/>
      <name val="Arial"/>
      <family val="2"/>
    </font>
    <font>
      <sz val="8"/>
      <color theme="0"/>
      <name val="Arial"/>
      <family val="2"/>
    </font>
    <font>
      <sz val="8"/>
      <name val="Arial"/>
      <family val="2"/>
    </font>
    <font>
      <b/>
      <sz val="11"/>
      <color rgb="FF000000"/>
      <name val="Arial"/>
      <family val="2"/>
    </font>
    <font>
      <b/>
      <sz val="8"/>
      <name val="Arial"/>
      <family val="2"/>
    </font>
    <font>
      <sz val="11"/>
      <name val="Calibri"/>
    </font>
    <font>
      <b/>
      <sz val="8"/>
      <color rgb="FF000000"/>
      <name val="Arial"/>
      <family val="2"/>
    </font>
  </fonts>
  <fills count="5">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249977111117893"/>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35">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0" fontId="5" fillId="2" borderId="1" xfId="0" applyNumberFormat="1" applyFont="1" applyFill="1" applyBorder="1" applyAlignment="1">
      <alignment horizontal="center" vertical="center" wrapText="1" readingOrder="1"/>
    </xf>
    <xf numFmtId="7" fontId="7" fillId="0" borderId="1" xfId="0" applyNumberFormat="1" applyFont="1" applyFill="1" applyBorder="1" applyAlignment="1">
      <alignment horizontal="right" vertical="center" wrapText="1"/>
    </xf>
    <xf numFmtId="10" fontId="7" fillId="0" borderId="1" xfId="0" applyNumberFormat="1" applyFont="1" applyFill="1" applyBorder="1" applyAlignment="1">
      <alignment horizontal="right" vertical="center" wrapText="1"/>
    </xf>
    <xf numFmtId="0" fontId="7" fillId="0" borderId="0" xfId="0" applyFont="1" applyFill="1" applyBorder="1"/>
    <xf numFmtId="4" fontId="7" fillId="0" borderId="0" xfId="0" applyNumberFormat="1" applyFont="1" applyFill="1" applyBorder="1"/>
    <xf numFmtId="4" fontId="4" fillId="0" borderId="0" xfId="0" applyNumberFormat="1" applyFont="1" applyFill="1" applyBorder="1" applyAlignment="1">
      <alignment horizontal="right" vertical="center" wrapText="1" readingOrder="1"/>
    </xf>
    <xf numFmtId="10" fontId="7" fillId="0" borderId="0" xfId="0" applyNumberFormat="1" applyFont="1" applyFill="1" applyBorder="1"/>
    <xf numFmtId="10" fontId="7" fillId="0" borderId="0" xfId="0" applyNumberFormat="1" applyFont="1"/>
    <xf numFmtId="0" fontId="7" fillId="0" borderId="0" xfId="0" applyFont="1"/>
    <xf numFmtId="10" fontId="1" fillId="0" borderId="0" xfId="0" applyNumberFormat="1" applyFont="1" applyFill="1" applyBorder="1"/>
    <xf numFmtId="0" fontId="10" fillId="0" borderId="0" xfId="0" applyFont="1" applyFill="1" applyBorder="1"/>
    <xf numFmtId="0" fontId="9" fillId="0" borderId="0" xfId="0" applyFont="1" applyFill="1" applyBorder="1"/>
    <xf numFmtId="0" fontId="6" fillId="4"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readingOrder="1"/>
    </xf>
    <xf numFmtId="0" fontId="11" fillId="0" borderId="1" xfId="0" applyNumberFormat="1" applyFont="1" applyFill="1" applyBorder="1" applyAlignment="1">
      <alignment horizontal="left" vertical="center" wrapText="1" readingOrder="1"/>
    </xf>
    <xf numFmtId="7" fontId="11" fillId="0" borderId="1" xfId="0" applyNumberFormat="1" applyFont="1" applyFill="1" applyBorder="1" applyAlignment="1">
      <alignment horizontal="right" vertical="center" wrapText="1" readingOrder="1"/>
    </xf>
    <xf numFmtId="7" fontId="9" fillId="0" borderId="1" xfId="0" applyNumberFormat="1" applyFont="1" applyFill="1" applyBorder="1" applyAlignment="1">
      <alignment horizontal="right" vertical="center" wrapText="1" readingOrder="1"/>
    </xf>
    <xf numFmtId="10" fontId="9" fillId="0" borderId="1" xfId="0" applyNumberFormat="1" applyFont="1" applyFill="1" applyBorder="1" applyAlignment="1">
      <alignment horizontal="right" vertical="center" wrapText="1" readingOrder="1"/>
    </xf>
    <xf numFmtId="0" fontId="11" fillId="3" borderId="1" xfId="0" applyNumberFormat="1" applyFont="1" applyFill="1" applyBorder="1" applyAlignment="1">
      <alignment horizontal="center" vertical="center" wrapText="1" readingOrder="1"/>
    </xf>
    <xf numFmtId="0" fontId="11" fillId="3" borderId="1" xfId="0" applyNumberFormat="1" applyFont="1" applyFill="1" applyBorder="1" applyAlignment="1">
      <alignment horizontal="left" vertical="center" wrapText="1" readingOrder="1"/>
    </xf>
    <xf numFmtId="164" fontId="11" fillId="3" borderId="1" xfId="0" applyNumberFormat="1" applyFont="1" applyFill="1" applyBorder="1" applyAlignment="1">
      <alignment horizontal="right" vertical="center" wrapText="1" readingOrder="1"/>
    </xf>
    <xf numFmtId="7" fontId="9" fillId="3" borderId="1" xfId="0" applyNumberFormat="1" applyFont="1" applyFill="1" applyBorder="1" applyAlignment="1">
      <alignment horizontal="right" vertical="center" wrapText="1" readingOrder="1"/>
    </xf>
    <xf numFmtId="10" fontId="9" fillId="3" borderId="1" xfId="0" applyNumberFormat="1" applyFont="1" applyFill="1" applyBorder="1" applyAlignment="1">
      <alignment horizontal="right" vertical="center" wrapText="1" readingOrder="1"/>
    </xf>
    <xf numFmtId="7" fontId="9" fillId="3" borderId="1" xfId="0" applyNumberFormat="1" applyFont="1" applyFill="1" applyBorder="1" applyAlignment="1">
      <alignment horizontal="right" vertical="center" wrapText="1"/>
    </xf>
    <xf numFmtId="10" fontId="9" fillId="3" borderId="1" xfId="0" applyNumberFormat="1" applyFont="1" applyFill="1" applyBorder="1" applyAlignment="1">
      <alignment horizontal="right" vertical="center" wrapText="1"/>
    </xf>
    <xf numFmtId="0" fontId="8" fillId="0" borderId="0" xfId="0" applyNumberFormat="1" applyFont="1" applyFill="1" applyBorder="1" applyAlignment="1">
      <alignment horizontal="center" vertical="center" wrapText="1" readingOrder="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295275</xdr:colOff>
      <xdr:row>2</xdr:row>
      <xdr:rowOff>6350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66975"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99"/>
  <sheetViews>
    <sheetView showGridLines="0" tabSelected="1" workbookViewId="0">
      <selection activeCell="A5" sqref="A5:V5"/>
    </sheetView>
  </sheetViews>
  <sheetFormatPr baseColWidth="10" defaultRowHeight="15"/>
  <cols>
    <col min="1" max="1" width="4.5703125" customWidth="1"/>
    <col min="2" max="5" width="5.42578125" customWidth="1"/>
    <col min="6" max="6" width="6.28515625" customWidth="1"/>
    <col min="7" max="7" width="5.28515625" customWidth="1"/>
    <col min="8" max="8" width="4.140625" customWidth="1"/>
    <col min="9" max="9" width="27.5703125" customWidth="1"/>
    <col min="10" max="10" width="17" customWidth="1"/>
    <col min="11" max="11" width="15.140625" customWidth="1"/>
    <col min="12" max="12" width="15.7109375" customWidth="1"/>
    <col min="13" max="14" width="18.85546875" customWidth="1"/>
    <col min="15" max="15" width="16.85546875" customWidth="1"/>
    <col min="16" max="16" width="18.85546875" customWidth="1"/>
    <col min="17" max="17" width="17.5703125" customWidth="1"/>
    <col min="18" max="18" width="17.7109375" customWidth="1"/>
    <col min="19" max="19" width="16.85546875" customWidth="1"/>
    <col min="20" max="20" width="7.140625" bestFit="1" customWidth="1"/>
    <col min="21" max="21" width="6.85546875" customWidth="1"/>
    <col min="22" max="22" width="7.42578125" customWidth="1"/>
  </cols>
  <sheetData>
    <row r="3" spans="1:22">
      <c r="A3" s="32" t="s">
        <v>110</v>
      </c>
      <c r="B3" s="33"/>
      <c r="C3" s="33"/>
      <c r="D3" s="33"/>
      <c r="E3" s="33"/>
      <c r="F3" s="33"/>
      <c r="G3" s="33"/>
      <c r="H3" s="33"/>
      <c r="I3" s="33"/>
      <c r="J3" s="33"/>
      <c r="K3" s="33"/>
      <c r="L3" s="33"/>
      <c r="M3" s="33"/>
      <c r="N3" s="33"/>
      <c r="O3" s="33"/>
      <c r="P3" s="33"/>
      <c r="Q3" s="33"/>
      <c r="R3" s="33"/>
      <c r="S3" s="33"/>
      <c r="T3" s="33"/>
      <c r="U3" s="33"/>
      <c r="V3" s="33"/>
    </row>
    <row r="4" spans="1:22">
      <c r="A4" s="32" t="s">
        <v>111</v>
      </c>
      <c r="B4" s="33"/>
      <c r="C4" s="33"/>
      <c r="D4" s="33"/>
      <c r="E4" s="33"/>
      <c r="F4" s="33"/>
      <c r="G4" s="33"/>
      <c r="H4" s="33"/>
      <c r="I4" s="33"/>
      <c r="J4" s="33"/>
      <c r="K4" s="33"/>
      <c r="L4" s="33"/>
      <c r="M4" s="33"/>
      <c r="N4" s="33"/>
      <c r="O4" s="33"/>
      <c r="P4" s="33"/>
      <c r="Q4" s="33"/>
      <c r="R4" s="33"/>
      <c r="S4" s="33"/>
      <c r="T4" s="33"/>
      <c r="U4" s="33"/>
      <c r="V4" s="33"/>
    </row>
    <row r="5" spans="1:22">
      <c r="A5" s="32" t="s">
        <v>116</v>
      </c>
      <c r="B5" s="34"/>
      <c r="C5" s="34"/>
      <c r="D5" s="34"/>
      <c r="E5" s="34"/>
      <c r="F5" s="34"/>
      <c r="G5" s="34"/>
      <c r="H5" s="34"/>
      <c r="I5" s="34"/>
      <c r="J5" s="34"/>
      <c r="K5" s="34"/>
      <c r="L5" s="34"/>
      <c r="M5" s="34"/>
      <c r="N5" s="34"/>
      <c r="O5" s="34"/>
      <c r="P5" s="34"/>
      <c r="Q5" s="34"/>
      <c r="R5" s="34"/>
      <c r="S5" s="34"/>
      <c r="T5" s="34"/>
      <c r="U5" s="34"/>
      <c r="V5" s="34"/>
    </row>
    <row r="6" spans="1:22" ht="15.75" thickBot="1">
      <c r="A6" s="1" t="s">
        <v>0</v>
      </c>
      <c r="B6" s="1" t="s">
        <v>0</v>
      </c>
      <c r="C6" s="1" t="s">
        <v>0</v>
      </c>
      <c r="D6" s="1" t="s">
        <v>0</v>
      </c>
      <c r="E6" s="1" t="s">
        <v>0</v>
      </c>
      <c r="F6" s="1" t="s">
        <v>0</v>
      </c>
      <c r="G6" s="1" t="s">
        <v>0</v>
      </c>
      <c r="H6" s="1" t="s">
        <v>0</v>
      </c>
      <c r="I6" s="1" t="s">
        <v>0</v>
      </c>
      <c r="J6" s="1" t="s">
        <v>0</v>
      </c>
      <c r="K6" s="1" t="s">
        <v>0</v>
      </c>
      <c r="L6" s="1" t="s">
        <v>0</v>
      </c>
      <c r="M6" s="1" t="s">
        <v>0</v>
      </c>
      <c r="N6" s="1" t="s">
        <v>0</v>
      </c>
      <c r="O6" s="1" t="s">
        <v>0</v>
      </c>
      <c r="P6" s="1" t="s">
        <v>0</v>
      </c>
      <c r="Q6" s="1" t="s">
        <v>0</v>
      </c>
      <c r="R6" s="1" t="s">
        <v>0</v>
      </c>
      <c r="S6" s="18" t="s">
        <v>118</v>
      </c>
      <c r="T6" s="18"/>
      <c r="U6" s="18"/>
      <c r="V6" s="18"/>
    </row>
    <row r="7" spans="1:22" ht="29.25" customHeight="1" thickTop="1" thickBot="1">
      <c r="A7" s="7" t="s">
        <v>1</v>
      </c>
      <c r="B7" s="7" t="s">
        <v>2</v>
      </c>
      <c r="C7" s="7" t="s">
        <v>3</v>
      </c>
      <c r="D7" s="7" t="s">
        <v>4</v>
      </c>
      <c r="E7" s="7" t="s">
        <v>5</v>
      </c>
      <c r="F7" s="7" t="s">
        <v>6</v>
      </c>
      <c r="G7" s="7" t="s">
        <v>7</v>
      </c>
      <c r="H7" s="7" t="s">
        <v>8</v>
      </c>
      <c r="I7" s="7" t="s">
        <v>9</v>
      </c>
      <c r="J7" s="7" t="s">
        <v>10</v>
      </c>
      <c r="K7" s="7" t="s">
        <v>11</v>
      </c>
      <c r="L7" s="7" t="s">
        <v>12</v>
      </c>
      <c r="M7" s="7" t="s">
        <v>13</v>
      </c>
      <c r="N7" s="7" t="s">
        <v>14</v>
      </c>
      <c r="O7" s="7" t="s">
        <v>15</v>
      </c>
      <c r="P7" s="7" t="s">
        <v>16</v>
      </c>
      <c r="Q7" s="7" t="s">
        <v>17</v>
      </c>
      <c r="R7" s="7" t="s">
        <v>18</v>
      </c>
      <c r="S7" s="19" t="s">
        <v>107</v>
      </c>
      <c r="T7" s="19" t="s">
        <v>117</v>
      </c>
      <c r="U7" s="19" t="s">
        <v>108</v>
      </c>
      <c r="V7" s="19" t="s">
        <v>109</v>
      </c>
    </row>
    <row r="8" spans="1:22" ht="35.1" customHeight="1" thickTop="1" thickBot="1">
      <c r="A8" s="20" t="s">
        <v>19</v>
      </c>
      <c r="B8" s="20"/>
      <c r="C8" s="20"/>
      <c r="D8" s="20"/>
      <c r="E8" s="20"/>
      <c r="F8" s="20"/>
      <c r="G8" s="20"/>
      <c r="H8" s="20"/>
      <c r="I8" s="21" t="s">
        <v>101</v>
      </c>
      <c r="J8" s="22">
        <f>+J9+J13+J15+J28</f>
        <v>368029637000</v>
      </c>
      <c r="K8" s="22">
        <f t="shared" ref="K8:R8" si="0">+K9+K13+K15+K28</f>
        <v>1481289000</v>
      </c>
      <c r="L8" s="22">
        <f t="shared" si="0"/>
        <v>830000000</v>
      </c>
      <c r="M8" s="22">
        <f t="shared" si="0"/>
        <v>368680926000</v>
      </c>
      <c r="N8" s="22">
        <f t="shared" si="0"/>
        <v>350295666648.23999</v>
      </c>
      <c r="O8" s="22">
        <f t="shared" si="0"/>
        <v>18385259351.759998</v>
      </c>
      <c r="P8" s="22">
        <f t="shared" si="0"/>
        <v>297604582136.94</v>
      </c>
      <c r="Q8" s="22">
        <f t="shared" si="0"/>
        <v>151129755767.00998</v>
      </c>
      <c r="R8" s="22">
        <f t="shared" si="0"/>
        <v>150446600622.00998</v>
      </c>
      <c r="S8" s="23">
        <f t="shared" ref="S8:S39" si="1">+M8-P8</f>
        <v>71076343863.059998</v>
      </c>
      <c r="T8" s="24">
        <f t="shared" ref="T8:T37" si="2">+P8/M8</f>
        <v>0.80721448046091759</v>
      </c>
      <c r="U8" s="24">
        <f t="shared" ref="U8:U37" si="3">+Q8/M8</f>
        <v>0.40992019144220654</v>
      </c>
      <c r="V8" s="24">
        <f t="shared" ref="V8:V37" si="4">+R8/M8</f>
        <v>0.40806722022286007</v>
      </c>
    </row>
    <row r="9" spans="1:22" ht="35.1" customHeight="1" thickTop="1" thickBot="1">
      <c r="A9" s="25" t="s">
        <v>19</v>
      </c>
      <c r="B9" s="25"/>
      <c r="C9" s="25"/>
      <c r="D9" s="25"/>
      <c r="E9" s="25"/>
      <c r="F9" s="25"/>
      <c r="G9" s="25"/>
      <c r="H9" s="25"/>
      <c r="I9" s="26" t="s">
        <v>100</v>
      </c>
      <c r="J9" s="27">
        <f>SUM(J10:J12)</f>
        <v>42357308000</v>
      </c>
      <c r="K9" s="27">
        <f t="shared" ref="K9:R9" si="5">SUM(K10:K12)</f>
        <v>0</v>
      </c>
      <c r="L9" s="27">
        <f t="shared" si="5"/>
        <v>290000000</v>
      </c>
      <c r="M9" s="27">
        <f t="shared" si="5"/>
        <v>42067308000</v>
      </c>
      <c r="N9" s="27">
        <f t="shared" si="5"/>
        <v>42067308000</v>
      </c>
      <c r="O9" s="27">
        <f t="shared" si="5"/>
        <v>0</v>
      </c>
      <c r="P9" s="27">
        <f t="shared" si="5"/>
        <v>20769377230</v>
      </c>
      <c r="Q9" s="27">
        <f t="shared" si="5"/>
        <v>20587402083</v>
      </c>
      <c r="R9" s="27">
        <f t="shared" si="5"/>
        <v>19904246938</v>
      </c>
      <c r="S9" s="28">
        <f t="shared" si="1"/>
        <v>21297930770</v>
      </c>
      <c r="T9" s="29">
        <f t="shared" si="2"/>
        <v>0.49371776368480719</v>
      </c>
      <c r="U9" s="29">
        <f t="shared" si="3"/>
        <v>0.48939195450776168</v>
      </c>
      <c r="V9" s="29">
        <f t="shared" si="4"/>
        <v>0.47315238089397116</v>
      </c>
    </row>
    <row r="10" spans="1:22" ht="35.1" customHeight="1" thickTop="1" thickBot="1">
      <c r="A10" s="4" t="s">
        <v>19</v>
      </c>
      <c r="B10" s="4" t="s">
        <v>20</v>
      </c>
      <c r="C10" s="4" t="s">
        <v>20</v>
      </c>
      <c r="D10" s="4" t="s">
        <v>20</v>
      </c>
      <c r="E10" s="4"/>
      <c r="F10" s="4" t="s">
        <v>21</v>
      </c>
      <c r="G10" s="4" t="s">
        <v>22</v>
      </c>
      <c r="H10" s="4" t="s">
        <v>23</v>
      </c>
      <c r="I10" s="5" t="s">
        <v>24</v>
      </c>
      <c r="J10" s="6">
        <v>24347723000</v>
      </c>
      <c r="K10" s="6">
        <v>0</v>
      </c>
      <c r="L10" s="6">
        <v>40000000</v>
      </c>
      <c r="M10" s="6">
        <v>24307723000</v>
      </c>
      <c r="N10" s="6">
        <v>24307723000</v>
      </c>
      <c r="O10" s="6">
        <v>0</v>
      </c>
      <c r="P10" s="6">
        <v>11469481054</v>
      </c>
      <c r="Q10" s="6">
        <v>11422997742</v>
      </c>
      <c r="R10" s="6">
        <v>10739842597</v>
      </c>
      <c r="S10" s="8">
        <f t="shared" si="1"/>
        <v>12838241946</v>
      </c>
      <c r="T10" s="9">
        <f t="shared" si="2"/>
        <v>0.47184514378413805</v>
      </c>
      <c r="U10" s="9">
        <f t="shared" si="3"/>
        <v>0.46993285804680268</v>
      </c>
      <c r="V10" s="9">
        <f t="shared" si="4"/>
        <v>0.44182840971982446</v>
      </c>
    </row>
    <row r="11" spans="1:22" ht="35.1" customHeight="1" thickTop="1" thickBot="1">
      <c r="A11" s="4" t="s">
        <v>19</v>
      </c>
      <c r="B11" s="4" t="s">
        <v>20</v>
      </c>
      <c r="C11" s="4" t="s">
        <v>20</v>
      </c>
      <c r="D11" s="4" t="s">
        <v>25</v>
      </c>
      <c r="E11" s="4"/>
      <c r="F11" s="4" t="s">
        <v>21</v>
      </c>
      <c r="G11" s="4" t="s">
        <v>22</v>
      </c>
      <c r="H11" s="4" t="s">
        <v>23</v>
      </c>
      <c r="I11" s="5" t="s">
        <v>26</v>
      </c>
      <c r="J11" s="6">
        <v>8564537000</v>
      </c>
      <c r="K11" s="6">
        <v>0</v>
      </c>
      <c r="L11" s="6">
        <v>250000000</v>
      </c>
      <c r="M11" s="6">
        <v>8314537000</v>
      </c>
      <c r="N11" s="6">
        <v>8314537000</v>
      </c>
      <c r="O11" s="6">
        <v>0</v>
      </c>
      <c r="P11" s="6">
        <v>4224375480</v>
      </c>
      <c r="Q11" s="6">
        <v>4124526395</v>
      </c>
      <c r="R11" s="6">
        <v>4124526395</v>
      </c>
      <c r="S11" s="8">
        <f t="shared" si="1"/>
        <v>4090161520</v>
      </c>
      <c r="T11" s="9">
        <f t="shared" si="2"/>
        <v>0.50807104232021583</v>
      </c>
      <c r="U11" s="9">
        <f t="shared" si="3"/>
        <v>0.4960620651516735</v>
      </c>
      <c r="V11" s="9">
        <f t="shared" si="4"/>
        <v>0.4960620651516735</v>
      </c>
    </row>
    <row r="12" spans="1:22" ht="35.1" customHeight="1" thickTop="1" thickBot="1">
      <c r="A12" s="4" t="s">
        <v>19</v>
      </c>
      <c r="B12" s="4" t="s">
        <v>20</v>
      </c>
      <c r="C12" s="4" t="s">
        <v>20</v>
      </c>
      <c r="D12" s="4" t="s">
        <v>27</v>
      </c>
      <c r="E12" s="4"/>
      <c r="F12" s="4" t="s">
        <v>21</v>
      </c>
      <c r="G12" s="4" t="s">
        <v>22</v>
      </c>
      <c r="H12" s="4" t="s">
        <v>23</v>
      </c>
      <c r="I12" s="5" t="s">
        <v>28</v>
      </c>
      <c r="J12" s="6">
        <v>9445048000</v>
      </c>
      <c r="K12" s="6">
        <v>0</v>
      </c>
      <c r="L12" s="6">
        <v>0</v>
      </c>
      <c r="M12" s="6">
        <v>9445048000</v>
      </c>
      <c r="N12" s="6">
        <v>9445048000</v>
      </c>
      <c r="O12" s="6">
        <v>0</v>
      </c>
      <c r="P12" s="6">
        <v>5075520696</v>
      </c>
      <c r="Q12" s="6">
        <v>5039877946</v>
      </c>
      <c r="R12" s="6">
        <v>5039877946</v>
      </c>
      <c r="S12" s="8">
        <f t="shared" si="1"/>
        <v>4369527304</v>
      </c>
      <c r="T12" s="9">
        <f t="shared" si="2"/>
        <v>0.53737373235159847</v>
      </c>
      <c r="U12" s="9">
        <f t="shared" si="3"/>
        <v>0.53360003527774558</v>
      </c>
      <c r="V12" s="9">
        <f t="shared" si="4"/>
        <v>0.53360003527774558</v>
      </c>
    </row>
    <row r="13" spans="1:22" ht="35.1" customHeight="1" thickTop="1" thickBot="1">
      <c r="A13" s="25" t="s">
        <v>19</v>
      </c>
      <c r="B13" s="25"/>
      <c r="C13" s="25"/>
      <c r="D13" s="25"/>
      <c r="E13" s="25"/>
      <c r="F13" s="25"/>
      <c r="G13" s="25"/>
      <c r="H13" s="25"/>
      <c r="I13" s="26" t="s">
        <v>106</v>
      </c>
      <c r="J13" s="27">
        <f>+J14</f>
        <v>19428254000</v>
      </c>
      <c r="K13" s="27">
        <f t="shared" ref="K13:R13" si="6">+K14</f>
        <v>0</v>
      </c>
      <c r="L13" s="27">
        <f t="shared" si="6"/>
        <v>200000000</v>
      </c>
      <c r="M13" s="27">
        <f t="shared" si="6"/>
        <v>19228254000</v>
      </c>
      <c r="N13" s="27">
        <f t="shared" si="6"/>
        <v>16389364015.370001</v>
      </c>
      <c r="O13" s="27">
        <f t="shared" si="6"/>
        <v>2838889984.6300001</v>
      </c>
      <c r="P13" s="27">
        <f t="shared" si="6"/>
        <v>12260789989.450001</v>
      </c>
      <c r="Q13" s="27">
        <f t="shared" si="6"/>
        <v>7301390176.6899996</v>
      </c>
      <c r="R13" s="27">
        <f t="shared" si="6"/>
        <v>7301390176.6899996</v>
      </c>
      <c r="S13" s="30">
        <f t="shared" si="1"/>
        <v>6967464010.5499992</v>
      </c>
      <c r="T13" s="31">
        <f t="shared" si="2"/>
        <v>0.63764447824799908</v>
      </c>
      <c r="U13" s="31">
        <f t="shared" si="3"/>
        <v>0.37972195378165902</v>
      </c>
      <c r="V13" s="31">
        <f t="shared" si="4"/>
        <v>0.37972195378165902</v>
      </c>
    </row>
    <row r="14" spans="1:22" ht="35.1" customHeight="1" thickTop="1" thickBot="1">
      <c r="A14" s="4" t="s">
        <v>19</v>
      </c>
      <c r="B14" s="4" t="s">
        <v>25</v>
      </c>
      <c r="C14" s="4"/>
      <c r="D14" s="4"/>
      <c r="E14" s="4"/>
      <c r="F14" s="4" t="s">
        <v>21</v>
      </c>
      <c r="G14" s="4" t="s">
        <v>22</v>
      </c>
      <c r="H14" s="4" t="s">
        <v>23</v>
      </c>
      <c r="I14" s="5" t="s">
        <v>29</v>
      </c>
      <c r="J14" s="6">
        <v>19428254000</v>
      </c>
      <c r="K14" s="6">
        <v>0</v>
      </c>
      <c r="L14" s="6">
        <v>200000000</v>
      </c>
      <c r="M14" s="6">
        <v>19228254000</v>
      </c>
      <c r="N14" s="6">
        <v>16389364015.370001</v>
      </c>
      <c r="O14" s="6">
        <v>2838889984.6300001</v>
      </c>
      <c r="P14" s="6">
        <v>12260789989.450001</v>
      </c>
      <c r="Q14" s="6">
        <v>7301390176.6899996</v>
      </c>
      <c r="R14" s="6">
        <v>7301390176.6899996</v>
      </c>
      <c r="S14" s="8">
        <f t="shared" si="1"/>
        <v>6967464010.5499992</v>
      </c>
      <c r="T14" s="9">
        <f t="shared" si="2"/>
        <v>0.63764447824799908</v>
      </c>
      <c r="U14" s="9">
        <f t="shared" si="3"/>
        <v>0.37972195378165902</v>
      </c>
      <c r="V14" s="9">
        <f t="shared" si="4"/>
        <v>0.37972195378165902</v>
      </c>
    </row>
    <row r="15" spans="1:22" ht="35.1" customHeight="1" thickTop="1" thickBot="1">
      <c r="A15" s="25" t="s">
        <v>19</v>
      </c>
      <c r="B15" s="25"/>
      <c r="C15" s="25"/>
      <c r="D15" s="25"/>
      <c r="E15" s="25"/>
      <c r="F15" s="25"/>
      <c r="G15" s="25"/>
      <c r="H15" s="25"/>
      <c r="I15" s="26" t="s">
        <v>102</v>
      </c>
      <c r="J15" s="27">
        <f>SUM(J16:J27)</f>
        <v>291419598000</v>
      </c>
      <c r="K15" s="27">
        <f t="shared" ref="K15:R15" si="7">SUM(K16:K27)</f>
        <v>1481289000</v>
      </c>
      <c r="L15" s="27">
        <f t="shared" si="7"/>
        <v>340000000</v>
      </c>
      <c r="M15" s="27">
        <f t="shared" si="7"/>
        <v>292560887000</v>
      </c>
      <c r="N15" s="27">
        <f t="shared" si="7"/>
        <v>278927538032.87</v>
      </c>
      <c r="O15" s="27">
        <f t="shared" si="7"/>
        <v>13633348967.129999</v>
      </c>
      <c r="P15" s="27">
        <f t="shared" si="7"/>
        <v>251795703554.48999</v>
      </c>
      <c r="Q15" s="27">
        <f t="shared" si="7"/>
        <v>110462321144.31999</v>
      </c>
      <c r="R15" s="27">
        <f t="shared" si="7"/>
        <v>110462321144.31999</v>
      </c>
      <c r="S15" s="30">
        <f t="shared" si="1"/>
        <v>40765183445.51001</v>
      </c>
      <c r="T15" s="31">
        <f t="shared" si="2"/>
        <v>0.86066085639974832</v>
      </c>
      <c r="U15" s="31">
        <f t="shared" si="3"/>
        <v>0.37757036587163473</v>
      </c>
      <c r="V15" s="31">
        <f t="shared" si="4"/>
        <v>0.37757036587163473</v>
      </c>
    </row>
    <row r="16" spans="1:22" ht="57.75" thickTop="1" thickBot="1">
      <c r="A16" s="4" t="s">
        <v>19</v>
      </c>
      <c r="B16" s="4" t="s">
        <v>27</v>
      </c>
      <c r="C16" s="4" t="s">
        <v>20</v>
      </c>
      <c r="D16" s="4" t="s">
        <v>20</v>
      </c>
      <c r="E16" s="4" t="s">
        <v>30</v>
      </c>
      <c r="F16" s="4" t="s">
        <v>21</v>
      </c>
      <c r="G16" s="4" t="s">
        <v>22</v>
      </c>
      <c r="H16" s="4" t="s">
        <v>23</v>
      </c>
      <c r="I16" s="5" t="s">
        <v>31</v>
      </c>
      <c r="J16" s="6">
        <v>150000000000</v>
      </c>
      <c r="K16" s="6">
        <v>0</v>
      </c>
      <c r="L16" s="6">
        <v>0</v>
      </c>
      <c r="M16" s="6">
        <v>150000000000</v>
      </c>
      <c r="N16" s="6">
        <v>150000000000</v>
      </c>
      <c r="O16" s="6">
        <v>0</v>
      </c>
      <c r="P16" s="6">
        <v>150000000000</v>
      </c>
      <c r="Q16" s="6">
        <v>68500000000</v>
      </c>
      <c r="R16" s="6">
        <v>68500000000</v>
      </c>
      <c r="S16" s="8">
        <f t="shared" si="1"/>
        <v>0</v>
      </c>
      <c r="T16" s="9">
        <f t="shared" si="2"/>
        <v>1</v>
      </c>
      <c r="U16" s="9">
        <f t="shared" si="3"/>
        <v>0.45666666666666667</v>
      </c>
      <c r="V16" s="9">
        <f t="shared" si="4"/>
        <v>0.45666666666666667</v>
      </c>
    </row>
    <row r="17" spans="1:22" ht="24" thickTop="1" thickBot="1">
      <c r="A17" s="4" t="s">
        <v>19</v>
      </c>
      <c r="B17" s="4" t="s">
        <v>27</v>
      </c>
      <c r="C17" s="4" t="s">
        <v>25</v>
      </c>
      <c r="D17" s="4" t="s">
        <v>25</v>
      </c>
      <c r="E17" s="4"/>
      <c r="F17" s="4" t="s">
        <v>21</v>
      </c>
      <c r="G17" s="4" t="s">
        <v>22</v>
      </c>
      <c r="H17" s="4" t="s">
        <v>23</v>
      </c>
      <c r="I17" s="5" t="s">
        <v>32</v>
      </c>
      <c r="J17" s="6">
        <v>12889378000</v>
      </c>
      <c r="K17" s="6">
        <v>0</v>
      </c>
      <c r="L17" s="6">
        <v>0</v>
      </c>
      <c r="M17" s="6">
        <v>12889378000</v>
      </c>
      <c r="N17" s="6">
        <v>12462858000</v>
      </c>
      <c r="O17" s="6">
        <v>426520000</v>
      </c>
      <c r="P17" s="6">
        <v>12462858000</v>
      </c>
      <c r="Q17" s="6">
        <v>12328290909.83</v>
      </c>
      <c r="R17" s="6">
        <v>12328290909.83</v>
      </c>
      <c r="S17" s="8">
        <f t="shared" si="1"/>
        <v>426520000</v>
      </c>
      <c r="T17" s="9">
        <f t="shared" si="2"/>
        <v>0.96690918677379156</v>
      </c>
      <c r="U17" s="9">
        <f t="shared" si="3"/>
        <v>0.95646903286023577</v>
      </c>
      <c r="V17" s="9">
        <f t="shared" si="4"/>
        <v>0.95646903286023577</v>
      </c>
    </row>
    <row r="18" spans="1:22" ht="28.5" customHeight="1" thickTop="1" thickBot="1">
      <c r="A18" s="4" t="s">
        <v>19</v>
      </c>
      <c r="B18" s="4" t="s">
        <v>27</v>
      </c>
      <c r="C18" s="4" t="s">
        <v>27</v>
      </c>
      <c r="D18" s="4" t="s">
        <v>33</v>
      </c>
      <c r="E18" s="4" t="s">
        <v>34</v>
      </c>
      <c r="F18" s="4" t="s">
        <v>21</v>
      </c>
      <c r="G18" s="4" t="s">
        <v>22</v>
      </c>
      <c r="H18" s="4" t="s">
        <v>23</v>
      </c>
      <c r="I18" s="5" t="s">
        <v>35</v>
      </c>
      <c r="J18" s="6">
        <v>64682895000</v>
      </c>
      <c r="K18" s="6">
        <v>0</v>
      </c>
      <c r="L18" s="6">
        <v>0</v>
      </c>
      <c r="M18" s="6">
        <v>64682895000</v>
      </c>
      <c r="N18" s="6">
        <v>64682895000</v>
      </c>
      <c r="O18" s="6">
        <v>0</v>
      </c>
      <c r="P18" s="6">
        <v>38596095000</v>
      </c>
      <c r="Q18" s="6">
        <v>0</v>
      </c>
      <c r="R18" s="6">
        <v>0</v>
      </c>
      <c r="S18" s="8">
        <f t="shared" si="1"/>
        <v>26086800000</v>
      </c>
      <c r="T18" s="9">
        <f t="shared" si="2"/>
        <v>0.59669708660999177</v>
      </c>
      <c r="U18" s="9">
        <f t="shared" si="3"/>
        <v>0</v>
      </c>
      <c r="V18" s="9">
        <f t="shared" si="4"/>
        <v>0</v>
      </c>
    </row>
    <row r="19" spans="1:22" ht="35.25" thickTop="1" thickBot="1">
      <c r="A19" s="4" t="s">
        <v>19</v>
      </c>
      <c r="B19" s="4" t="s">
        <v>27</v>
      </c>
      <c r="C19" s="4" t="s">
        <v>27</v>
      </c>
      <c r="D19" s="4" t="s">
        <v>33</v>
      </c>
      <c r="E19" s="4" t="s">
        <v>36</v>
      </c>
      <c r="F19" s="4" t="s">
        <v>21</v>
      </c>
      <c r="G19" s="4" t="s">
        <v>22</v>
      </c>
      <c r="H19" s="4" t="s">
        <v>23</v>
      </c>
      <c r="I19" s="5" t="s">
        <v>37</v>
      </c>
      <c r="J19" s="6">
        <v>5150000000</v>
      </c>
      <c r="K19" s="6">
        <v>0</v>
      </c>
      <c r="L19" s="6">
        <v>0</v>
      </c>
      <c r="M19" s="6">
        <v>5150000000</v>
      </c>
      <c r="N19" s="6">
        <v>5150000000</v>
      </c>
      <c r="O19" s="6">
        <v>0</v>
      </c>
      <c r="P19" s="6">
        <v>5150000000</v>
      </c>
      <c r="Q19" s="6">
        <v>2575000001</v>
      </c>
      <c r="R19" s="6">
        <v>2575000001</v>
      </c>
      <c r="S19" s="8">
        <f t="shared" si="1"/>
        <v>0</v>
      </c>
      <c r="T19" s="9">
        <f t="shared" si="2"/>
        <v>1</v>
      </c>
      <c r="U19" s="9">
        <f t="shared" si="3"/>
        <v>0.50000000019417479</v>
      </c>
      <c r="V19" s="9">
        <f t="shared" si="4"/>
        <v>0.50000000019417479</v>
      </c>
    </row>
    <row r="20" spans="1:22" ht="24" thickTop="1" thickBot="1">
      <c r="A20" s="4" t="s">
        <v>19</v>
      </c>
      <c r="B20" s="4" t="s">
        <v>27</v>
      </c>
      <c r="C20" s="4" t="s">
        <v>33</v>
      </c>
      <c r="D20" s="4" t="s">
        <v>25</v>
      </c>
      <c r="E20" s="4" t="s">
        <v>38</v>
      </c>
      <c r="F20" s="4" t="s">
        <v>21</v>
      </c>
      <c r="G20" s="4" t="s">
        <v>22</v>
      </c>
      <c r="H20" s="4" t="s">
        <v>23</v>
      </c>
      <c r="I20" s="5" t="s">
        <v>39</v>
      </c>
      <c r="J20" s="6">
        <v>646981000</v>
      </c>
      <c r="K20" s="6">
        <v>0</v>
      </c>
      <c r="L20" s="6">
        <v>150000000</v>
      </c>
      <c r="M20" s="6">
        <v>496981000</v>
      </c>
      <c r="N20" s="6">
        <v>123585914</v>
      </c>
      <c r="O20" s="6">
        <v>373395086</v>
      </c>
      <c r="P20" s="6">
        <v>123585914</v>
      </c>
      <c r="Q20" s="6">
        <v>116781575</v>
      </c>
      <c r="R20" s="6">
        <v>116781575</v>
      </c>
      <c r="S20" s="8">
        <f t="shared" si="1"/>
        <v>373395086</v>
      </c>
      <c r="T20" s="9">
        <f t="shared" si="2"/>
        <v>0.24867331749101071</v>
      </c>
      <c r="U20" s="9">
        <f t="shared" si="3"/>
        <v>0.2349819711417539</v>
      </c>
      <c r="V20" s="9">
        <f t="shared" si="4"/>
        <v>0.2349819711417539</v>
      </c>
    </row>
    <row r="21" spans="1:22" ht="24" thickTop="1" thickBot="1">
      <c r="A21" s="4" t="s">
        <v>19</v>
      </c>
      <c r="B21" s="4" t="s">
        <v>27</v>
      </c>
      <c r="C21" s="4" t="s">
        <v>33</v>
      </c>
      <c r="D21" s="4" t="s">
        <v>25</v>
      </c>
      <c r="E21" s="4" t="s">
        <v>40</v>
      </c>
      <c r="F21" s="4" t="s">
        <v>21</v>
      </c>
      <c r="G21" s="4" t="s">
        <v>22</v>
      </c>
      <c r="H21" s="4" t="s">
        <v>23</v>
      </c>
      <c r="I21" s="5" t="s">
        <v>41</v>
      </c>
      <c r="J21" s="6">
        <v>2401585000</v>
      </c>
      <c r="K21" s="6">
        <v>790000000</v>
      </c>
      <c r="L21" s="6">
        <v>0</v>
      </c>
      <c r="M21" s="6">
        <v>3191585000</v>
      </c>
      <c r="N21" s="6">
        <v>3182642372</v>
      </c>
      <c r="O21" s="6">
        <v>8942628</v>
      </c>
      <c r="P21" s="6">
        <v>2860537372</v>
      </c>
      <c r="Q21" s="6">
        <v>2823829372</v>
      </c>
      <c r="R21" s="6">
        <v>2823829372</v>
      </c>
      <c r="S21" s="8">
        <f t="shared" si="1"/>
        <v>331047628</v>
      </c>
      <c r="T21" s="9">
        <f t="shared" si="2"/>
        <v>0.89627485152361597</v>
      </c>
      <c r="U21" s="9">
        <f t="shared" si="3"/>
        <v>0.88477335618509301</v>
      </c>
      <c r="V21" s="9">
        <f t="shared" si="4"/>
        <v>0.88477335618509301</v>
      </c>
    </row>
    <row r="22" spans="1:22" ht="24" thickTop="1" thickBot="1">
      <c r="A22" s="4" t="s">
        <v>19</v>
      </c>
      <c r="B22" s="4" t="s">
        <v>27</v>
      </c>
      <c r="C22" s="4" t="s">
        <v>33</v>
      </c>
      <c r="D22" s="4" t="s">
        <v>25</v>
      </c>
      <c r="E22" s="4" t="s">
        <v>40</v>
      </c>
      <c r="F22" s="4" t="s">
        <v>21</v>
      </c>
      <c r="G22" s="4" t="s">
        <v>42</v>
      </c>
      <c r="H22" s="4" t="s">
        <v>23</v>
      </c>
      <c r="I22" s="5" t="s">
        <v>41</v>
      </c>
      <c r="J22" s="6">
        <v>0</v>
      </c>
      <c r="K22" s="6">
        <v>651289000</v>
      </c>
      <c r="L22" s="6">
        <v>0</v>
      </c>
      <c r="M22" s="6">
        <v>651289000</v>
      </c>
      <c r="N22" s="6">
        <v>571270000</v>
      </c>
      <c r="O22" s="6">
        <v>80019000</v>
      </c>
      <c r="P22" s="6">
        <v>218355000</v>
      </c>
      <c r="Q22" s="6">
        <v>0</v>
      </c>
      <c r="R22" s="6">
        <v>0</v>
      </c>
      <c r="S22" s="8">
        <f t="shared" si="1"/>
        <v>432934000</v>
      </c>
      <c r="T22" s="9">
        <f t="shared" si="2"/>
        <v>0.33526591113929455</v>
      </c>
      <c r="U22" s="9">
        <f t="shared" si="3"/>
        <v>0</v>
      </c>
      <c r="V22" s="9">
        <f t="shared" si="4"/>
        <v>0</v>
      </c>
    </row>
    <row r="23" spans="1:22" ht="35.25" thickTop="1" thickBot="1">
      <c r="A23" s="4" t="s">
        <v>19</v>
      </c>
      <c r="B23" s="4" t="s">
        <v>27</v>
      </c>
      <c r="C23" s="4" t="s">
        <v>33</v>
      </c>
      <c r="D23" s="4" t="s">
        <v>25</v>
      </c>
      <c r="E23" s="4" t="s">
        <v>43</v>
      </c>
      <c r="F23" s="4" t="s">
        <v>21</v>
      </c>
      <c r="G23" s="4" t="s">
        <v>22</v>
      </c>
      <c r="H23" s="4" t="s">
        <v>23</v>
      </c>
      <c r="I23" s="5" t="s">
        <v>44</v>
      </c>
      <c r="J23" s="6">
        <v>226168000</v>
      </c>
      <c r="K23" s="6">
        <v>40000000</v>
      </c>
      <c r="L23" s="6">
        <v>0</v>
      </c>
      <c r="M23" s="6">
        <v>266168000</v>
      </c>
      <c r="N23" s="6">
        <v>266168000</v>
      </c>
      <c r="O23" s="6">
        <v>0</v>
      </c>
      <c r="P23" s="6">
        <v>99227996.620000005</v>
      </c>
      <c r="Q23" s="6">
        <v>99227996.620000005</v>
      </c>
      <c r="R23" s="6">
        <v>99227996.620000005</v>
      </c>
      <c r="S23" s="8">
        <f t="shared" si="1"/>
        <v>166940003.38</v>
      </c>
      <c r="T23" s="9">
        <f t="shared" si="2"/>
        <v>0.37280212730305673</v>
      </c>
      <c r="U23" s="9">
        <f t="shared" si="3"/>
        <v>0.37280212730305673</v>
      </c>
      <c r="V23" s="9">
        <f t="shared" si="4"/>
        <v>0.37280212730305673</v>
      </c>
    </row>
    <row r="24" spans="1:22" ht="24" thickTop="1" thickBot="1">
      <c r="A24" s="4" t="s">
        <v>19</v>
      </c>
      <c r="B24" s="4" t="s">
        <v>27</v>
      </c>
      <c r="C24" s="4" t="s">
        <v>33</v>
      </c>
      <c r="D24" s="4" t="s">
        <v>25</v>
      </c>
      <c r="E24" s="4" t="s">
        <v>45</v>
      </c>
      <c r="F24" s="4" t="s">
        <v>21</v>
      </c>
      <c r="G24" s="4" t="s">
        <v>22</v>
      </c>
      <c r="H24" s="4" t="s">
        <v>23</v>
      </c>
      <c r="I24" s="5" t="s">
        <v>46</v>
      </c>
      <c r="J24" s="6">
        <v>1798000</v>
      </c>
      <c r="K24" s="6">
        <v>0</v>
      </c>
      <c r="L24" s="6">
        <v>0</v>
      </c>
      <c r="M24" s="6">
        <v>1798000</v>
      </c>
      <c r="N24" s="6">
        <v>1440000</v>
      </c>
      <c r="O24" s="6">
        <v>358000</v>
      </c>
      <c r="P24" s="6">
        <v>1440000</v>
      </c>
      <c r="Q24" s="6">
        <v>1440000</v>
      </c>
      <c r="R24" s="6">
        <v>1440000</v>
      </c>
      <c r="S24" s="8">
        <f t="shared" si="1"/>
        <v>358000</v>
      </c>
      <c r="T24" s="9">
        <f t="shared" si="2"/>
        <v>0.80088987764182429</v>
      </c>
      <c r="U24" s="9">
        <f t="shared" si="3"/>
        <v>0.80088987764182429</v>
      </c>
      <c r="V24" s="9">
        <f t="shared" si="4"/>
        <v>0.80088987764182429</v>
      </c>
    </row>
    <row r="25" spans="1:22" ht="35.25" thickTop="1" thickBot="1">
      <c r="A25" s="4" t="s">
        <v>19</v>
      </c>
      <c r="B25" s="4" t="s">
        <v>27</v>
      </c>
      <c r="C25" s="4" t="s">
        <v>33</v>
      </c>
      <c r="D25" s="4" t="s">
        <v>25</v>
      </c>
      <c r="E25" s="4" t="s">
        <v>47</v>
      </c>
      <c r="F25" s="4" t="s">
        <v>21</v>
      </c>
      <c r="G25" s="4" t="s">
        <v>22</v>
      </c>
      <c r="H25" s="4" t="s">
        <v>23</v>
      </c>
      <c r="I25" s="5" t="s">
        <v>48</v>
      </c>
      <c r="J25" s="6">
        <v>25674564000</v>
      </c>
      <c r="K25" s="6">
        <v>0</v>
      </c>
      <c r="L25" s="6">
        <v>190000000</v>
      </c>
      <c r="M25" s="6">
        <v>25484564000</v>
      </c>
      <c r="N25" s="6">
        <v>12743386746.870001</v>
      </c>
      <c r="O25" s="6">
        <v>12741177253.129999</v>
      </c>
      <c r="P25" s="6">
        <v>12540312271.870001</v>
      </c>
      <c r="Q25" s="6">
        <v>12540312271.870001</v>
      </c>
      <c r="R25" s="6">
        <v>12540312271.870001</v>
      </c>
      <c r="S25" s="8">
        <f t="shared" si="1"/>
        <v>12944251728.129999</v>
      </c>
      <c r="T25" s="9">
        <f t="shared" si="2"/>
        <v>0.49207482112976314</v>
      </c>
      <c r="U25" s="9">
        <f t="shared" si="3"/>
        <v>0.49207482112976314</v>
      </c>
      <c r="V25" s="9">
        <f t="shared" si="4"/>
        <v>0.49207482112976314</v>
      </c>
    </row>
    <row r="26" spans="1:22" ht="35.25" thickTop="1" thickBot="1">
      <c r="A26" s="4" t="s">
        <v>19</v>
      </c>
      <c r="B26" s="4" t="s">
        <v>27</v>
      </c>
      <c r="C26" s="4" t="s">
        <v>33</v>
      </c>
      <c r="D26" s="4" t="s">
        <v>25</v>
      </c>
      <c r="E26" s="4" t="s">
        <v>49</v>
      </c>
      <c r="F26" s="4" t="s">
        <v>21</v>
      </c>
      <c r="G26" s="4" t="s">
        <v>22</v>
      </c>
      <c r="H26" s="4" t="s">
        <v>23</v>
      </c>
      <c r="I26" s="5" t="s">
        <v>50</v>
      </c>
      <c r="J26" s="6">
        <v>2937000</v>
      </c>
      <c r="K26" s="6">
        <v>0</v>
      </c>
      <c r="L26" s="6">
        <v>0</v>
      </c>
      <c r="M26" s="6">
        <v>2937000</v>
      </c>
      <c r="N26" s="6">
        <v>0</v>
      </c>
      <c r="O26" s="6">
        <v>2937000</v>
      </c>
      <c r="P26" s="6">
        <v>0</v>
      </c>
      <c r="Q26" s="6">
        <v>0</v>
      </c>
      <c r="R26" s="6">
        <v>0</v>
      </c>
      <c r="S26" s="8">
        <f t="shared" si="1"/>
        <v>2937000</v>
      </c>
      <c r="T26" s="9">
        <f t="shared" si="2"/>
        <v>0</v>
      </c>
      <c r="U26" s="9">
        <f t="shared" si="3"/>
        <v>0</v>
      </c>
      <c r="V26" s="9">
        <f t="shared" si="4"/>
        <v>0</v>
      </c>
    </row>
    <row r="27" spans="1:22" ht="24" thickTop="1" thickBot="1">
      <c r="A27" s="4" t="s">
        <v>19</v>
      </c>
      <c r="B27" s="4" t="s">
        <v>27</v>
      </c>
      <c r="C27" s="4" t="s">
        <v>42</v>
      </c>
      <c r="D27" s="4" t="s">
        <v>51</v>
      </c>
      <c r="E27" s="4" t="s">
        <v>30</v>
      </c>
      <c r="F27" s="4" t="s">
        <v>21</v>
      </c>
      <c r="G27" s="4" t="s">
        <v>22</v>
      </c>
      <c r="H27" s="4" t="s">
        <v>23</v>
      </c>
      <c r="I27" s="5" t="s">
        <v>52</v>
      </c>
      <c r="J27" s="6">
        <v>29743292000</v>
      </c>
      <c r="K27" s="6">
        <v>0</v>
      </c>
      <c r="L27" s="6">
        <v>0</v>
      </c>
      <c r="M27" s="6">
        <v>29743292000</v>
      </c>
      <c r="N27" s="6">
        <v>29743292000</v>
      </c>
      <c r="O27" s="6">
        <v>0</v>
      </c>
      <c r="P27" s="6">
        <v>29743292000</v>
      </c>
      <c r="Q27" s="6">
        <v>11477439018</v>
      </c>
      <c r="R27" s="6">
        <v>11477439018</v>
      </c>
      <c r="S27" s="8">
        <f t="shared" si="1"/>
        <v>0</v>
      </c>
      <c r="T27" s="9">
        <f t="shared" si="2"/>
        <v>1</v>
      </c>
      <c r="U27" s="9">
        <f t="shared" si="3"/>
        <v>0.38588327808502165</v>
      </c>
      <c r="V27" s="9">
        <f t="shared" si="4"/>
        <v>0.38588327808502165</v>
      </c>
    </row>
    <row r="28" spans="1:22" ht="28.5" customHeight="1" thickTop="1" thickBot="1">
      <c r="A28" s="25" t="s">
        <v>19</v>
      </c>
      <c r="B28" s="25"/>
      <c r="C28" s="25"/>
      <c r="D28" s="25"/>
      <c r="E28" s="25"/>
      <c r="F28" s="25"/>
      <c r="G28" s="25"/>
      <c r="H28" s="25"/>
      <c r="I28" s="26" t="s">
        <v>105</v>
      </c>
      <c r="J28" s="27">
        <f>SUM(J29:J30)</f>
        <v>14824477000</v>
      </c>
      <c r="K28" s="27">
        <f t="shared" ref="K28:R28" si="8">SUM(K29:K30)</f>
        <v>0</v>
      </c>
      <c r="L28" s="27">
        <f t="shared" si="8"/>
        <v>0</v>
      </c>
      <c r="M28" s="27">
        <f t="shared" si="8"/>
        <v>14824477000</v>
      </c>
      <c r="N28" s="27">
        <f t="shared" si="8"/>
        <v>12911456600</v>
      </c>
      <c r="O28" s="27">
        <f t="shared" si="8"/>
        <v>1913020400</v>
      </c>
      <c r="P28" s="27">
        <f t="shared" si="8"/>
        <v>12778711363</v>
      </c>
      <c r="Q28" s="27">
        <f t="shared" si="8"/>
        <v>12778642363</v>
      </c>
      <c r="R28" s="27">
        <f t="shared" si="8"/>
        <v>12778642363</v>
      </c>
      <c r="S28" s="30">
        <f t="shared" si="1"/>
        <v>2045765637</v>
      </c>
      <c r="T28" s="31">
        <f t="shared" si="2"/>
        <v>0.86200082222124941</v>
      </c>
      <c r="U28" s="31">
        <f t="shared" si="3"/>
        <v>0.86199616775687937</v>
      </c>
      <c r="V28" s="31">
        <f t="shared" si="4"/>
        <v>0.86199616775687937</v>
      </c>
    </row>
    <row r="29" spans="1:22" ht="16.5" thickTop="1" thickBot="1">
      <c r="A29" s="4" t="s">
        <v>19</v>
      </c>
      <c r="B29" s="4" t="s">
        <v>53</v>
      </c>
      <c r="C29" s="4" t="s">
        <v>20</v>
      </c>
      <c r="D29" s="4"/>
      <c r="E29" s="4"/>
      <c r="F29" s="4" t="s">
        <v>21</v>
      </c>
      <c r="G29" s="4" t="s">
        <v>22</v>
      </c>
      <c r="H29" s="4" t="s">
        <v>23</v>
      </c>
      <c r="I29" s="5" t="s">
        <v>54</v>
      </c>
      <c r="J29" s="6">
        <v>12998230000</v>
      </c>
      <c r="K29" s="6">
        <v>0</v>
      </c>
      <c r="L29" s="6">
        <v>0</v>
      </c>
      <c r="M29" s="6">
        <v>12998230000</v>
      </c>
      <c r="N29" s="6">
        <v>12911456600</v>
      </c>
      <c r="O29" s="6">
        <v>86773400</v>
      </c>
      <c r="P29" s="6">
        <v>12778711363</v>
      </c>
      <c r="Q29" s="6">
        <v>12778642363</v>
      </c>
      <c r="R29" s="6">
        <v>12778642363</v>
      </c>
      <c r="S29" s="8">
        <f t="shared" si="1"/>
        <v>219518637</v>
      </c>
      <c r="T29" s="9">
        <f t="shared" si="2"/>
        <v>0.98311165158640834</v>
      </c>
      <c r="U29" s="9">
        <f t="shared" si="3"/>
        <v>0.98310634317133949</v>
      </c>
      <c r="V29" s="9">
        <f t="shared" si="4"/>
        <v>0.98310634317133949</v>
      </c>
    </row>
    <row r="30" spans="1:22" ht="24" thickTop="1" thickBot="1">
      <c r="A30" s="4" t="s">
        <v>19</v>
      </c>
      <c r="B30" s="4" t="s">
        <v>53</v>
      </c>
      <c r="C30" s="4" t="s">
        <v>33</v>
      </c>
      <c r="D30" s="4" t="s">
        <v>20</v>
      </c>
      <c r="E30" s="4"/>
      <c r="F30" s="4" t="s">
        <v>21</v>
      </c>
      <c r="G30" s="4" t="s">
        <v>42</v>
      </c>
      <c r="H30" s="4" t="s">
        <v>55</v>
      </c>
      <c r="I30" s="5" t="s">
        <v>56</v>
      </c>
      <c r="J30" s="6">
        <v>1826247000</v>
      </c>
      <c r="K30" s="6">
        <v>0</v>
      </c>
      <c r="L30" s="6">
        <v>0</v>
      </c>
      <c r="M30" s="6">
        <v>1826247000</v>
      </c>
      <c r="N30" s="6">
        <v>0</v>
      </c>
      <c r="O30" s="6">
        <v>1826247000</v>
      </c>
      <c r="P30" s="6">
        <v>0</v>
      </c>
      <c r="Q30" s="6">
        <v>0</v>
      </c>
      <c r="R30" s="6">
        <v>0</v>
      </c>
      <c r="S30" s="8">
        <f t="shared" si="1"/>
        <v>1826247000</v>
      </c>
      <c r="T30" s="9">
        <f t="shared" si="2"/>
        <v>0</v>
      </c>
      <c r="U30" s="9">
        <f t="shared" si="3"/>
        <v>0</v>
      </c>
      <c r="V30" s="9">
        <f t="shared" si="4"/>
        <v>0</v>
      </c>
    </row>
    <row r="31" spans="1:22" ht="30.75" customHeight="1" thickTop="1" thickBot="1">
      <c r="A31" s="25" t="s">
        <v>57</v>
      </c>
      <c r="B31" s="25"/>
      <c r="C31" s="25"/>
      <c r="D31" s="25"/>
      <c r="E31" s="25"/>
      <c r="F31" s="25"/>
      <c r="G31" s="25"/>
      <c r="H31" s="25"/>
      <c r="I31" s="26" t="s">
        <v>123</v>
      </c>
      <c r="J31" s="27">
        <f>+J32</f>
        <v>569462000</v>
      </c>
      <c r="K31" s="27">
        <f t="shared" ref="K31:R31" si="9">+K32</f>
        <v>0</v>
      </c>
      <c r="L31" s="27">
        <f t="shared" si="9"/>
        <v>0</v>
      </c>
      <c r="M31" s="27">
        <f t="shared" si="9"/>
        <v>569462000</v>
      </c>
      <c r="N31" s="27">
        <f t="shared" si="9"/>
        <v>0</v>
      </c>
      <c r="O31" s="27">
        <f t="shared" si="9"/>
        <v>569462000</v>
      </c>
      <c r="P31" s="27">
        <f t="shared" si="9"/>
        <v>0</v>
      </c>
      <c r="Q31" s="27">
        <f t="shared" si="9"/>
        <v>0</v>
      </c>
      <c r="R31" s="27">
        <f t="shared" si="9"/>
        <v>0</v>
      </c>
      <c r="S31" s="30">
        <f t="shared" si="1"/>
        <v>569462000</v>
      </c>
      <c r="T31" s="31">
        <f t="shared" si="2"/>
        <v>0</v>
      </c>
      <c r="U31" s="31">
        <f t="shared" si="3"/>
        <v>0</v>
      </c>
      <c r="V31" s="31">
        <f t="shared" si="4"/>
        <v>0</v>
      </c>
    </row>
    <row r="32" spans="1:22" ht="24" thickTop="1" thickBot="1">
      <c r="A32" s="4" t="s">
        <v>57</v>
      </c>
      <c r="B32" s="4" t="s">
        <v>22</v>
      </c>
      <c r="C32" s="4" t="s">
        <v>33</v>
      </c>
      <c r="D32" s="4" t="s">
        <v>20</v>
      </c>
      <c r="E32" s="4"/>
      <c r="F32" s="4" t="s">
        <v>21</v>
      </c>
      <c r="G32" s="4" t="s">
        <v>42</v>
      </c>
      <c r="H32" s="4" t="s">
        <v>23</v>
      </c>
      <c r="I32" s="5" t="s">
        <v>58</v>
      </c>
      <c r="J32" s="6">
        <v>569462000</v>
      </c>
      <c r="K32" s="6">
        <v>0</v>
      </c>
      <c r="L32" s="6">
        <v>0</v>
      </c>
      <c r="M32" s="6">
        <v>569462000</v>
      </c>
      <c r="N32" s="6">
        <v>0</v>
      </c>
      <c r="O32" s="6">
        <v>569462000</v>
      </c>
      <c r="P32" s="6">
        <v>0</v>
      </c>
      <c r="Q32" s="6">
        <v>0</v>
      </c>
      <c r="R32" s="6">
        <v>0</v>
      </c>
      <c r="S32" s="8">
        <f t="shared" si="1"/>
        <v>569462000</v>
      </c>
      <c r="T32" s="9">
        <f t="shared" si="2"/>
        <v>0</v>
      </c>
      <c r="U32" s="9">
        <f t="shared" si="3"/>
        <v>0</v>
      </c>
      <c r="V32" s="9">
        <f t="shared" si="4"/>
        <v>0</v>
      </c>
    </row>
    <row r="33" spans="1:22" ht="36" customHeight="1" thickTop="1" thickBot="1">
      <c r="A33" s="25" t="s">
        <v>59</v>
      </c>
      <c r="B33" s="25"/>
      <c r="C33" s="25"/>
      <c r="D33" s="25"/>
      <c r="E33" s="25"/>
      <c r="F33" s="25"/>
      <c r="G33" s="25"/>
      <c r="H33" s="25"/>
      <c r="I33" s="26" t="s">
        <v>103</v>
      </c>
      <c r="J33" s="27">
        <f t="shared" ref="J33:R33" si="10">SUM(J34:J64)</f>
        <v>250773427074</v>
      </c>
      <c r="K33" s="27">
        <f t="shared" si="10"/>
        <v>43081757566</v>
      </c>
      <c r="L33" s="27">
        <f t="shared" si="10"/>
        <v>13162572566</v>
      </c>
      <c r="M33" s="27">
        <f t="shared" si="10"/>
        <v>280692612074</v>
      </c>
      <c r="N33" s="27">
        <f t="shared" si="10"/>
        <v>244272941880.17999</v>
      </c>
      <c r="O33" s="27">
        <f t="shared" si="10"/>
        <v>36419670193.82</v>
      </c>
      <c r="P33" s="27">
        <f t="shared" si="10"/>
        <v>223887291067.03</v>
      </c>
      <c r="Q33" s="27">
        <f t="shared" si="10"/>
        <v>21484772306.400002</v>
      </c>
      <c r="R33" s="27">
        <f t="shared" si="10"/>
        <v>21484772306.400002</v>
      </c>
      <c r="S33" s="30">
        <f t="shared" si="1"/>
        <v>56805321006.970001</v>
      </c>
      <c r="T33" s="31">
        <f t="shared" si="2"/>
        <v>0.79762445264503712</v>
      </c>
      <c r="U33" s="31">
        <f t="shared" si="3"/>
        <v>7.6541994274989658E-2</v>
      </c>
      <c r="V33" s="31">
        <f t="shared" si="4"/>
        <v>7.6541994274989658E-2</v>
      </c>
    </row>
    <row r="34" spans="1:22" ht="80.25" thickTop="1" thickBot="1">
      <c r="A34" s="4" t="s">
        <v>59</v>
      </c>
      <c r="B34" s="4" t="s">
        <v>60</v>
      </c>
      <c r="C34" s="4" t="s">
        <v>61</v>
      </c>
      <c r="D34" s="4" t="s">
        <v>62</v>
      </c>
      <c r="E34" s="4"/>
      <c r="F34" s="4" t="s">
        <v>21</v>
      </c>
      <c r="G34" s="4" t="s">
        <v>42</v>
      </c>
      <c r="H34" s="4" t="s">
        <v>23</v>
      </c>
      <c r="I34" s="5" t="s">
        <v>63</v>
      </c>
      <c r="J34" s="6">
        <v>3772145000</v>
      </c>
      <c r="K34" s="6">
        <v>0</v>
      </c>
      <c r="L34" s="6">
        <v>0</v>
      </c>
      <c r="M34" s="6">
        <v>3772145000</v>
      </c>
      <c r="N34" s="6">
        <v>2627238848.6599998</v>
      </c>
      <c r="O34" s="6">
        <v>1144906151.3399999</v>
      </c>
      <c r="P34" s="6">
        <v>2388032634.29</v>
      </c>
      <c r="Q34" s="6">
        <v>1163371638.29</v>
      </c>
      <c r="R34" s="6">
        <v>1163371638.29</v>
      </c>
      <c r="S34" s="8">
        <f t="shared" si="1"/>
        <v>1384112365.71</v>
      </c>
      <c r="T34" s="9">
        <f t="shared" si="2"/>
        <v>0.63307021185293777</v>
      </c>
      <c r="U34" s="9">
        <f t="shared" si="3"/>
        <v>0.30841116613756892</v>
      </c>
      <c r="V34" s="9">
        <f t="shared" si="4"/>
        <v>0.30841116613756892</v>
      </c>
    </row>
    <row r="35" spans="1:22" ht="80.25" thickTop="1" thickBot="1">
      <c r="A35" s="4" t="s">
        <v>59</v>
      </c>
      <c r="B35" s="4" t="s">
        <v>60</v>
      </c>
      <c r="C35" s="4" t="s">
        <v>61</v>
      </c>
      <c r="D35" s="4" t="s">
        <v>62</v>
      </c>
      <c r="E35" s="4"/>
      <c r="F35" s="4" t="s">
        <v>21</v>
      </c>
      <c r="G35" s="4" t="s">
        <v>64</v>
      </c>
      <c r="H35" s="4" t="s">
        <v>23</v>
      </c>
      <c r="I35" s="5" t="s">
        <v>63</v>
      </c>
      <c r="J35" s="6">
        <v>33523650000</v>
      </c>
      <c r="K35" s="6">
        <v>0</v>
      </c>
      <c r="L35" s="6">
        <v>0</v>
      </c>
      <c r="M35" s="6">
        <v>33523650000</v>
      </c>
      <c r="N35" s="6">
        <v>33523650000</v>
      </c>
      <c r="O35" s="6">
        <v>0</v>
      </c>
      <c r="P35" s="6">
        <v>33523650000</v>
      </c>
      <c r="Q35" s="6">
        <v>0</v>
      </c>
      <c r="R35" s="6">
        <v>0</v>
      </c>
      <c r="S35" s="8">
        <f t="shared" si="1"/>
        <v>0</v>
      </c>
      <c r="T35" s="9">
        <f t="shared" si="2"/>
        <v>1</v>
      </c>
      <c r="U35" s="9">
        <f t="shared" si="3"/>
        <v>0</v>
      </c>
      <c r="V35" s="9">
        <f t="shared" si="4"/>
        <v>0</v>
      </c>
    </row>
    <row r="36" spans="1:22" ht="46.5" thickTop="1" thickBot="1">
      <c r="A36" s="4" t="s">
        <v>59</v>
      </c>
      <c r="B36" s="4" t="s">
        <v>65</v>
      </c>
      <c r="C36" s="4" t="s">
        <v>61</v>
      </c>
      <c r="D36" s="4" t="s">
        <v>66</v>
      </c>
      <c r="E36" s="4"/>
      <c r="F36" s="4" t="s">
        <v>21</v>
      </c>
      <c r="G36" s="4" t="s">
        <v>42</v>
      </c>
      <c r="H36" s="4" t="s">
        <v>23</v>
      </c>
      <c r="I36" s="5" t="s">
        <v>67</v>
      </c>
      <c r="J36" s="6">
        <v>3800000000</v>
      </c>
      <c r="K36" s="6">
        <v>0</v>
      </c>
      <c r="L36" s="6">
        <v>0</v>
      </c>
      <c r="M36" s="6">
        <v>3800000000</v>
      </c>
      <c r="N36" s="6">
        <v>2678909589.04</v>
      </c>
      <c r="O36" s="6">
        <v>1121090410.96</v>
      </c>
      <c r="P36" s="6">
        <v>2197239227.04</v>
      </c>
      <c r="Q36" s="6">
        <v>1128042456.9200001</v>
      </c>
      <c r="R36" s="6">
        <v>1128042456.9200001</v>
      </c>
      <c r="S36" s="8">
        <f t="shared" si="1"/>
        <v>1602760772.96</v>
      </c>
      <c r="T36" s="9">
        <f t="shared" si="2"/>
        <v>0.57822084922105266</v>
      </c>
      <c r="U36" s="9">
        <f t="shared" si="3"/>
        <v>0.29685327813684215</v>
      </c>
      <c r="V36" s="9">
        <f t="shared" si="4"/>
        <v>0.29685327813684215</v>
      </c>
    </row>
    <row r="37" spans="1:22" ht="57.75" thickTop="1" thickBot="1">
      <c r="A37" s="4" t="s">
        <v>59</v>
      </c>
      <c r="B37" s="4" t="s">
        <v>65</v>
      </c>
      <c r="C37" s="4" t="s">
        <v>61</v>
      </c>
      <c r="D37" s="4" t="s">
        <v>68</v>
      </c>
      <c r="E37" s="4"/>
      <c r="F37" s="4" t="s">
        <v>21</v>
      </c>
      <c r="G37" s="4" t="s">
        <v>42</v>
      </c>
      <c r="H37" s="4" t="s">
        <v>23</v>
      </c>
      <c r="I37" s="5" t="s">
        <v>69</v>
      </c>
      <c r="J37" s="6">
        <v>12410000000</v>
      </c>
      <c r="K37" s="6">
        <v>0</v>
      </c>
      <c r="L37" s="6">
        <v>0</v>
      </c>
      <c r="M37" s="6">
        <v>12410000000</v>
      </c>
      <c r="N37" s="6">
        <v>10962773724.84</v>
      </c>
      <c r="O37" s="6">
        <v>1447226275.1600001</v>
      </c>
      <c r="P37" s="6">
        <v>10344801573.02</v>
      </c>
      <c r="Q37" s="6">
        <v>4970648870.6700001</v>
      </c>
      <c r="R37" s="6">
        <v>4970648870.6700001</v>
      </c>
      <c r="S37" s="8">
        <f t="shared" si="1"/>
        <v>2065198426.9799995</v>
      </c>
      <c r="T37" s="9">
        <f t="shared" si="2"/>
        <v>0.83358594464302982</v>
      </c>
      <c r="U37" s="9">
        <f t="shared" si="3"/>
        <v>0.4005357671772764</v>
      </c>
      <c r="V37" s="9">
        <f t="shared" si="4"/>
        <v>0.4005357671772764</v>
      </c>
    </row>
    <row r="38" spans="1:22" ht="57.75" thickTop="1" thickBot="1">
      <c r="A38" s="4" t="s">
        <v>59</v>
      </c>
      <c r="B38" s="4" t="s">
        <v>65</v>
      </c>
      <c r="C38" s="4" t="s">
        <v>61</v>
      </c>
      <c r="D38" s="4" t="s">
        <v>68</v>
      </c>
      <c r="E38" s="4"/>
      <c r="F38" s="4" t="s">
        <v>21</v>
      </c>
      <c r="G38" s="4" t="s">
        <v>70</v>
      </c>
      <c r="H38" s="4" t="s">
        <v>23</v>
      </c>
      <c r="I38" s="5" t="s">
        <v>69</v>
      </c>
      <c r="J38" s="6">
        <v>6581286283</v>
      </c>
      <c r="K38" s="6">
        <v>0</v>
      </c>
      <c r="L38" s="6">
        <v>6581286283</v>
      </c>
      <c r="M38" s="6">
        <v>0</v>
      </c>
      <c r="N38" s="6">
        <v>0</v>
      </c>
      <c r="O38" s="6">
        <v>0</v>
      </c>
      <c r="P38" s="6">
        <v>0</v>
      </c>
      <c r="Q38" s="6">
        <v>0</v>
      </c>
      <c r="R38" s="6">
        <v>0</v>
      </c>
      <c r="S38" s="8">
        <f t="shared" si="1"/>
        <v>0</v>
      </c>
      <c r="T38" s="9">
        <v>0</v>
      </c>
      <c r="U38" s="9">
        <v>0</v>
      </c>
      <c r="V38" s="9">
        <v>0</v>
      </c>
    </row>
    <row r="39" spans="1:22" ht="69" thickTop="1" thickBot="1">
      <c r="A39" s="4" t="s">
        <v>59</v>
      </c>
      <c r="B39" s="4" t="s">
        <v>65</v>
      </c>
      <c r="C39" s="4" t="s">
        <v>61</v>
      </c>
      <c r="D39" s="4" t="s">
        <v>71</v>
      </c>
      <c r="E39" s="4"/>
      <c r="F39" s="4" t="s">
        <v>21</v>
      </c>
      <c r="G39" s="4" t="s">
        <v>42</v>
      </c>
      <c r="H39" s="4" t="s">
        <v>23</v>
      </c>
      <c r="I39" s="5" t="s">
        <v>72</v>
      </c>
      <c r="J39" s="6">
        <v>19837427434</v>
      </c>
      <c r="K39" s="6">
        <v>0</v>
      </c>
      <c r="L39" s="6">
        <v>0</v>
      </c>
      <c r="M39" s="6">
        <v>19837427434</v>
      </c>
      <c r="N39" s="6">
        <v>19837427434</v>
      </c>
      <c r="O39" s="6">
        <v>0</v>
      </c>
      <c r="P39" s="6">
        <v>19837427434</v>
      </c>
      <c r="Q39" s="6">
        <v>2180000000</v>
      </c>
      <c r="R39" s="6">
        <v>2180000000</v>
      </c>
      <c r="S39" s="8">
        <f t="shared" si="1"/>
        <v>0</v>
      </c>
      <c r="T39" s="9">
        <f t="shared" ref="T39:T45" si="11">+P39/M39</f>
        <v>1</v>
      </c>
      <c r="U39" s="9">
        <f t="shared" ref="U39:U45" si="12">+Q39/M39</f>
        <v>0.10989328163911155</v>
      </c>
      <c r="V39" s="9">
        <f t="shared" ref="V39:V45" si="13">+R39/M39</f>
        <v>0.10989328163911155</v>
      </c>
    </row>
    <row r="40" spans="1:22" ht="69" thickTop="1" thickBot="1">
      <c r="A40" s="4" t="s">
        <v>59</v>
      </c>
      <c r="B40" s="4" t="s">
        <v>65</v>
      </c>
      <c r="C40" s="4" t="s">
        <v>61</v>
      </c>
      <c r="D40" s="4" t="s">
        <v>71</v>
      </c>
      <c r="E40" s="4"/>
      <c r="F40" s="4" t="s">
        <v>21</v>
      </c>
      <c r="G40" s="4" t="s">
        <v>70</v>
      </c>
      <c r="H40" s="4" t="s">
        <v>23</v>
      </c>
      <c r="I40" s="5" t="s">
        <v>72</v>
      </c>
      <c r="J40" s="6">
        <v>0</v>
      </c>
      <c r="K40" s="6">
        <v>13162572566</v>
      </c>
      <c r="L40" s="6">
        <v>0</v>
      </c>
      <c r="M40" s="6">
        <v>13162572566</v>
      </c>
      <c r="N40" s="6">
        <v>13162572566</v>
      </c>
      <c r="O40" s="6">
        <v>0</v>
      </c>
      <c r="P40" s="6">
        <v>13162572566</v>
      </c>
      <c r="Q40" s="6">
        <v>0</v>
      </c>
      <c r="R40" s="6">
        <v>0</v>
      </c>
      <c r="S40" s="8">
        <f t="shared" ref="S40:S65" si="14">+M40-P40</f>
        <v>0</v>
      </c>
      <c r="T40" s="9">
        <f t="shared" si="11"/>
        <v>1</v>
      </c>
      <c r="U40" s="9">
        <f t="shared" si="12"/>
        <v>0</v>
      </c>
      <c r="V40" s="9">
        <f t="shared" si="13"/>
        <v>0</v>
      </c>
    </row>
    <row r="41" spans="1:22" ht="69" thickTop="1" thickBot="1">
      <c r="A41" s="4" t="s">
        <v>59</v>
      </c>
      <c r="B41" s="4" t="s">
        <v>65</v>
      </c>
      <c r="C41" s="4" t="s">
        <v>61</v>
      </c>
      <c r="D41" s="4" t="s">
        <v>71</v>
      </c>
      <c r="E41" s="4"/>
      <c r="F41" s="4" t="s">
        <v>21</v>
      </c>
      <c r="G41" s="4" t="s">
        <v>73</v>
      </c>
      <c r="H41" s="4" t="s">
        <v>23</v>
      </c>
      <c r="I41" s="5" t="s">
        <v>72</v>
      </c>
      <c r="J41" s="6">
        <v>0</v>
      </c>
      <c r="K41" s="6">
        <v>2500000000</v>
      </c>
      <c r="L41" s="6">
        <v>0</v>
      </c>
      <c r="M41" s="6">
        <v>2500000000</v>
      </c>
      <c r="N41" s="6">
        <v>2500000000</v>
      </c>
      <c r="O41" s="6">
        <v>0</v>
      </c>
      <c r="P41" s="6">
        <v>2500000000</v>
      </c>
      <c r="Q41" s="6">
        <v>0</v>
      </c>
      <c r="R41" s="6">
        <v>0</v>
      </c>
      <c r="S41" s="8">
        <f t="shared" si="14"/>
        <v>0</v>
      </c>
      <c r="T41" s="9">
        <f t="shared" si="11"/>
        <v>1</v>
      </c>
      <c r="U41" s="9">
        <f t="shared" si="12"/>
        <v>0</v>
      </c>
      <c r="V41" s="9">
        <f t="shared" si="13"/>
        <v>0</v>
      </c>
    </row>
    <row r="42" spans="1:22" ht="46.5" thickTop="1" thickBot="1">
      <c r="A42" s="4" t="s">
        <v>59</v>
      </c>
      <c r="B42" s="4" t="s">
        <v>65</v>
      </c>
      <c r="C42" s="4" t="s">
        <v>61</v>
      </c>
      <c r="D42" s="4" t="s">
        <v>75</v>
      </c>
      <c r="E42" s="4"/>
      <c r="F42" s="4" t="s">
        <v>21</v>
      </c>
      <c r="G42" s="4" t="s">
        <v>42</v>
      </c>
      <c r="H42" s="4" t="s">
        <v>23</v>
      </c>
      <c r="I42" s="5" t="s">
        <v>76</v>
      </c>
      <c r="J42" s="6">
        <v>6292612574</v>
      </c>
      <c r="K42" s="6">
        <v>0</v>
      </c>
      <c r="L42" s="6">
        <v>0</v>
      </c>
      <c r="M42" s="6">
        <v>6292612574</v>
      </c>
      <c r="N42" s="6">
        <v>4624950215.75</v>
      </c>
      <c r="O42" s="6">
        <v>1667662358.25</v>
      </c>
      <c r="P42" s="6">
        <v>4184602852.75</v>
      </c>
      <c r="Q42" s="6">
        <v>1816607733.25</v>
      </c>
      <c r="R42" s="6">
        <v>1816607733.25</v>
      </c>
      <c r="S42" s="8">
        <f t="shared" si="14"/>
        <v>2108009721.25</v>
      </c>
      <c r="T42" s="9">
        <f t="shared" si="11"/>
        <v>0.66500246178194156</v>
      </c>
      <c r="U42" s="9">
        <f t="shared" si="12"/>
        <v>0.28868895262293959</v>
      </c>
      <c r="V42" s="9">
        <f t="shared" si="13"/>
        <v>0.28868895262293959</v>
      </c>
    </row>
    <row r="43" spans="1:22" ht="46.5" thickTop="1" thickBot="1">
      <c r="A43" s="4" t="s">
        <v>59</v>
      </c>
      <c r="B43" s="4" t="s">
        <v>65</v>
      </c>
      <c r="C43" s="4" t="s">
        <v>61</v>
      </c>
      <c r="D43" s="4" t="s">
        <v>75</v>
      </c>
      <c r="E43" s="4"/>
      <c r="F43" s="4" t="s">
        <v>21</v>
      </c>
      <c r="G43" s="4" t="s">
        <v>70</v>
      </c>
      <c r="H43" s="4" t="s">
        <v>23</v>
      </c>
      <c r="I43" s="5" t="s">
        <v>76</v>
      </c>
      <c r="J43" s="6">
        <v>1800000000</v>
      </c>
      <c r="K43" s="6">
        <v>0</v>
      </c>
      <c r="L43" s="6">
        <v>0</v>
      </c>
      <c r="M43" s="6">
        <v>1800000000</v>
      </c>
      <c r="N43" s="6">
        <v>1800000000</v>
      </c>
      <c r="O43" s="6">
        <v>0</v>
      </c>
      <c r="P43" s="6">
        <v>1800000000</v>
      </c>
      <c r="Q43" s="6">
        <v>1260000000</v>
      </c>
      <c r="R43" s="6">
        <v>1260000000</v>
      </c>
      <c r="S43" s="8">
        <f t="shared" si="14"/>
        <v>0</v>
      </c>
      <c r="T43" s="9">
        <f t="shared" si="11"/>
        <v>1</v>
      </c>
      <c r="U43" s="9">
        <f t="shared" si="12"/>
        <v>0.7</v>
      </c>
      <c r="V43" s="9">
        <f t="shared" si="13"/>
        <v>0.7</v>
      </c>
    </row>
    <row r="44" spans="1:22" ht="46.5" thickTop="1" thickBot="1">
      <c r="A44" s="4" t="s">
        <v>59</v>
      </c>
      <c r="B44" s="4" t="s">
        <v>65</v>
      </c>
      <c r="C44" s="4" t="s">
        <v>61</v>
      </c>
      <c r="D44" s="4" t="s">
        <v>75</v>
      </c>
      <c r="E44" s="4"/>
      <c r="F44" s="4" t="s">
        <v>21</v>
      </c>
      <c r="G44" s="4" t="s">
        <v>73</v>
      </c>
      <c r="H44" s="4" t="s">
        <v>23</v>
      </c>
      <c r="I44" s="5" t="s">
        <v>76</v>
      </c>
      <c r="J44" s="6">
        <v>0</v>
      </c>
      <c r="K44" s="6">
        <v>1500000000</v>
      </c>
      <c r="L44" s="6">
        <v>0</v>
      </c>
      <c r="M44" s="6">
        <v>1500000000</v>
      </c>
      <c r="N44" s="6">
        <v>1500000000</v>
      </c>
      <c r="O44" s="6">
        <v>0</v>
      </c>
      <c r="P44" s="6">
        <v>0</v>
      </c>
      <c r="Q44" s="6">
        <v>0</v>
      </c>
      <c r="R44" s="6">
        <v>0</v>
      </c>
      <c r="S44" s="8">
        <f t="shared" si="14"/>
        <v>1500000000</v>
      </c>
      <c r="T44" s="9">
        <f t="shared" si="11"/>
        <v>0</v>
      </c>
      <c r="U44" s="9">
        <f t="shared" si="12"/>
        <v>0</v>
      </c>
      <c r="V44" s="9">
        <f t="shared" si="13"/>
        <v>0</v>
      </c>
    </row>
    <row r="45" spans="1:22" ht="57.75" thickTop="1" thickBot="1">
      <c r="A45" s="4" t="s">
        <v>59</v>
      </c>
      <c r="B45" s="4" t="s">
        <v>65</v>
      </c>
      <c r="C45" s="4" t="s">
        <v>61</v>
      </c>
      <c r="D45" s="4" t="s">
        <v>77</v>
      </c>
      <c r="E45" s="4"/>
      <c r="F45" s="4" t="s">
        <v>21</v>
      </c>
      <c r="G45" s="4" t="s">
        <v>42</v>
      </c>
      <c r="H45" s="4" t="s">
        <v>23</v>
      </c>
      <c r="I45" s="5" t="s">
        <v>78</v>
      </c>
      <c r="J45" s="6">
        <v>18361790080</v>
      </c>
      <c r="K45" s="6">
        <v>0</v>
      </c>
      <c r="L45" s="6">
        <v>0</v>
      </c>
      <c r="M45" s="6">
        <v>18361790080</v>
      </c>
      <c r="N45" s="6">
        <v>18054071309.709999</v>
      </c>
      <c r="O45" s="6">
        <v>307718770.29000002</v>
      </c>
      <c r="P45" s="6">
        <v>8795081308.7099991</v>
      </c>
      <c r="Q45" s="6">
        <v>338045961.70999998</v>
      </c>
      <c r="R45" s="6">
        <v>338045961.70999998</v>
      </c>
      <c r="S45" s="8">
        <f t="shared" si="14"/>
        <v>9566708771.2900009</v>
      </c>
      <c r="T45" s="9">
        <f t="shared" si="11"/>
        <v>0.4789882288377626</v>
      </c>
      <c r="U45" s="9">
        <f t="shared" si="12"/>
        <v>1.8410294434103452E-2</v>
      </c>
      <c r="V45" s="9">
        <f t="shared" si="13"/>
        <v>1.8410294434103452E-2</v>
      </c>
    </row>
    <row r="46" spans="1:22" ht="57.75" thickTop="1" thickBot="1">
      <c r="A46" s="4" t="s">
        <v>59</v>
      </c>
      <c r="B46" s="4" t="s">
        <v>65</v>
      </c>
      <c r="C46" s="4" t="s">
        <v>61</v>
      </c>
      <c r="D46" s="4" t="s">
        <v>77</v>
      </c>
      <c r="E46" s="4"/>
      <c r="F46" s="4" t="s">
        <v>21</v>
      </c>
      <c r="G46" s="4" t="s">
        <v>70</v>
      </c>
      <c r="H46" s="4" t="s">
        <v>23</v>
      </c>
      <c r="I46" s="5" t="s">
        <v>78</v>
      </c>
      <c r="J46" s="6">
        <v>6581286283</v>
      </c>
      <c r="K46" s="6">
        <v>0</v>
      </c>
      <c r="L46" s="6">
        <v>6581286283</v>
      </c>
      <c r="M46" s="6">
        <v>0</v>
      </c>
      <c r="N46" s="6">
        <v>0</v>
      </c>
      <c r="O46" s="6">
        <v>0</v>
      </c>
      <c r="P46" s="6">
        <v>0</v>
      </c>
      <c r="Q46" s="6">
        <v>0</v>
      </c>
      <c r="R46" s="6">
        <v>0</v>
      </c>
      <c r="S46" s="8">
        <f t="shared" si="14"/>
        <v>0</v>
      </c>
      <c r="T46" s="9">
        <v>0</v>
      </c>
      <c r="U46" s="9">
        <v>0</v>
      </c>
      <c r="V46" s="9">
        <v>0</v>
      </c>
    </row>
    <row r="47" spans="1:22" ht="46.5" thickTop="1" thickBot="1">
      <c r="A47" s="4" t="s">
        <v>59</v>
      </c>
      <c r="B47" s="4" t="s">
        <v>65</v>
      </c>
      <c r="C47" s="4" t="s">
        <v>61</v>
      </c>
      <c r="D47" s="4" t="s">
        <v>79</v>
      </c>
      <c r="E47" s="4"/>
      <c r="F47" s="4" t="s">
        <v>21</v>
      </c>
      <c r="G47" s="4" t="s">
        <v>22</v>
      </c>
      <c r="H47" s="4" t="s">
        <v>23</v>
      </c>
      <c r="I47" s="5" t="s">
        <v>80</v>
      </c>
      <c r="J47" s="6">
        <v>116011464912</v>
      </c>
      <c r="K47" s="6">
        <v>0</v>
      </c>
      <c r="L47" s="6">
        <v>0</v>
      </c>
      <c r="M47" s="6">
        <v>116011464912</v>
      </c>
      <c r="N47" s="6">
        <v>116011464912</v>
      </c>
      <c r="O47" s="6">
        <v>0</v>
      </c>
      <c r="P47" s="6">
        <v>112511464912</v>
      </c>
      <c r="Q47" s="6">
        <v>4496419535.9899998</v>
      </c>
      <c r="R47" s="6">
        <v>4496419535.9899998</v>
      </c>
      <c r="S47" s="8">
        <f t="shared" si="14"/>
        <v>3500000000</v>
      </c>
      <c r="T47" s="9">
        <f t="shared" ref="T47:T65" si="15">+P47/M47</f>
        <v>0.96983056801623091</v>
      </c>
      <c r="U47" s="9">
        <f t="shared" ref="U47:U65" si="16">+Q47/M47</f>
        <v>3.8758406674725979E-2</v>
      </c>
      <c r="V47" s="9">
        <f t="shared" ref="V47:V65" si="17">+R47/M47</f>
        <v>3.8758406674725979E-2</v>
      </c>
    </row>
    <row r="48" spans="1:22" ht="46.5" thickTop="1" thickBot="1">
      <c r="A48" s="4" t="s">
        <v>59</v>
      </c>
      <c r="B48" s="4" t="s">
        <v>65</v>
      </c>
      <c r="C48" s="4" t="s">
        <v>61</v>
      </c>
      <c r="D48" s="4" t="s">
        <v>79</v>
      </c>
      <c r="E48" s="4"/>
      <c r="F48" s="4" t="s">
        <v>21</v>
      </c>
      <c r="G48" s="4" t="s">
        <v>42</v>
      </c>
      <c r="H48" s="4" t="s">
        <v>23</v>
      </c>
      <c r="I48" s="5" t="s">
        <v>80</v>
      </c>
      <c r="J48" s="6">
        <v>2152512319</v>
      </c>
      <c r="K48" s="6">
        <v>0</v>
      </c>
      <c r="L48" s="6">
        <v>0</v>
      </c>
      <c r="M48" s="6">
        <v>2152512319</v>
      </c>
      <c r="N48" s="6">
        <v>2152512319</v>
      </c>
      <c r="O48" s="6">
        <v>0</v>
      </c>
      <c r="P48" s="6">
        <v>2152512319</v>
      </c>
      <c r="Q48" s="6">
        <v>0</v>
      </c>
      <c r="R48" s="6">
        <v>0</v>
      </c>
      <c r="S48" s="8">
        <f t="shared" si="14"/>
        <v>0</v>
      </c>
      <c r="T48" s="9">
        <f t="shared" si="15"/>
        <v>1</v>
      </c>
      <c r="U48" s="9">
        <f t="shared" si="16"/>
        <v>0</v>
      </c>
      <c r="V48" s="9">
        <f t="shared" si="17"/>
        <v>0</v>
      </c>
    </row>
    <row r="49" spans="1:22" ht="46.5" thickTop="1" thickBot="1">
      <c r="A49" s="4" t="s">
        <v>59</v>
      </c>
      <c r="B49" s="4" t="s">
        <v>65</v>
      </c>
      <c r="C49" s="4" t="s">
        <v>61</v>
      </c>
      <c r="D49" s="4" t="s">
        <v>81</v>
      </c>
      <c r="E49" s="4"/>
      <c r="F49" s="4" t="s">
        <v>21</v>
      </c>
      <c r="G49" s="4" t="s">
        <v>42</v>
      </c>
      <c r="H49" s="4" t="s">
        <v>23</v>
      </c>
      <c r="I49" s="5" t="s">
        <v>82</v>
      </c>
      <c r="J49" s="6">
        <v>1087750116</v>
      </c>
      <c r="K49" s="6">
        <v>0</v>
      </c>
      <c r="L49" s="6">
        <v>0</v>
      </c>
      <c r="M49" s="6">
        <v>1087750116</v>
      </c>
      <c r="N49" s="6">
        <v>1062399999.3099999</v>
      </c>
      <c r="O49" s="6">
        <v>25350116.690000001</v>
      </c>
      <c r="P49" s="6">
        <v>1062399999.3099999</v>
      </c>
      <c r="Q49" s="6">
        <v>0</v>
      </c>
      <c r="R49" s="6">
        <v>0</v>
      </c>
      <c r="S49" s="8">
        <f t="shared" si="14"/>
        <v>25350116.690000057</v>
      </c>
      <c r="T49" s="9">
        <f t="shared" si="15"/>
        <v>0.97669490784958923</v>
      </c>
      <c r="U49" s="9">
        <f t="shared" si="16"/>
        <v>0</v>
      </c>
      <c r="V49" s="9">
        <f t="shared" si="17"/>
        <v>0</v>
      </c>
    </row>
    <row r="50" spans="1:22" ht="46.5" thickTop="1" thickBot="1">
      <c r="A50" s="4" t="s">
        <v>59</v>
      </c>
      <c r="B50" s="4" t="s">
        <v>65</v>
      </c>
      <c r="C50" s="4" t="s">
        <v>61</v>
      </c>
      <c r="D50" s="4" t="s">
        <v>81</v>
      </c>
      <c r="E50" s="4"/>
      <c r="F50" s="4" t="s">
        <v>21</v>
      </c>
      <c r="G50" s="4" t="s">
        <v>70</v>
      </c>
      <c r="H50" s="4" t="s">
        <v>23</v>
      </c>
      <c r="I50" s="5" t="s">
        <v>82</v>
      </c>
      <c r="J50" s="6">
        <v>925000000</v>
      </c>
      <c r="K50" s="6">
        <v>0</v>
      </c>
      <c r="L50" s="6">
        <v>0</v>
      </c>
      <c r="M50" s="6">
        <v>925000000</v>
      </c>
      <c r="N50" s="6">
        <v>887917648</v>
      </c>
      <c r="O50" s="6">
        <v>37082352</v>
      </c>
      <c r="P50" s="6">
        <v>743890820</v>
      </c>
      <c r="Q50" s="6">
        <v>0</v>
      </c>
      <c r="R50" s="6">
        <v>0</v>
      </c>
      <c r="S50" s="8">
        <f t="shared" si="14"/>
        <v>181109180</v>
      </c>
      <c r="T50" s="9">
        <f t="shared" si="15"/>
        <v>0.80420629189189186</v>
      </c>
      <c r="U50" s="9">
        <f t="shared" si="16"/>
        <v>0</v>
      </c>
      <c r="V50" s="9">
        <f t="shared" si="17"/>
        <v>0</v>
      </c>
    </row>
    <row r="51" spans="1:22" ht="91.5" thickTop="1" thickBot="1">
      <c r="A51" s="4" t="s">
        <v>59</v>
      </c>
      <c r="B51" s="4" t="s">
        <v>65</v>
      </c>
      <c r="C51" s="4" t="s">
        <v>61</v>
      </c>
      <c r="D51" s="4" t="s">
        <v>83</v>
      </c>
      <c r="E51" s="4"/>
      <c r="F51" s="4" t="s">
        <v>21</v>
      </c>
      <c r="G51" s="4" t="s">
        <v>42</v>
      </c>
      <c r="H51" s="4" t="s">
        <v>23</v>
      </c>
      <c r="I51" s="5" t="s">
        <v>84</v>
      </c>
      <c r="J51" s="6">
        <v>2000000000</v>
      </c>
      <c r="K51" s="6">
        <v>0</v>
      </c>
      <c r="L51" s="6">
        <v>0</v>
      </c>
      <c r="M51" s="6">
        <v>2000000000</v>
      </c>
      <c r="N51" s="6">
        <v>1286076357.8399999</v>
      </c>
      <c r="O51" s="6">
        <v>713923642.15999997</v>
      </c>
      <c r="P51" s="6">
        <v>1286068089.8399999</v>
      </c>
      <c r="Q51" s="6">
        <v>381514291.47000003</v>
      </c>
      <c r="R51" s="6">
        <v>381514291.47000003</v>
      </c>
      <c r="S51" s="8">
        <f t="shared" si="14"/>
        <v>713931910.16000009</v>
      </c>
      <c r="T51" s="9">
        <f t="shared" si="15"/>
        <v>0.64303404491999994</v>
      </c>
      <c r="U51" s="9">
        <f t="shared" si="16"/>
        <v>0.19075714573500002</v>
      </c>
      <c r="V51" s="9">
        <f t="shared" si="17"/>
        <v>0.19075714573500002</v>
      </c>
    </row>
    <row r="52" spans="1:22" ht="91.5" thickTop="1" thickBot="1">
      <c r="A52" s="4" t="s">
        <v>59</v>
      </c>
      <c r="B52" s="4" t="s">
        <v>65</v>
      </c>
      <c r="C52" s="4" t="s">
        <v>61</v>
      </c>
      <c r="D52" s="4" t="s">
        <v>83</v>
      </c>
      <c r="E52" s="4"/>
      <c r="F52" s="4" t="s">
        <v>21</v>
      </c>
      <c r="G52" s="4" t="s">
        <v>70</v>
      </c>
      <c r="H52" s="4" t="s">
        <v>23</v>
      </c>
      <c r="I52" s="5" t="s">
        <v>84</v>
      </c>
      <c r="J52" s="6">
        <v>2000000000</v>
      </c>
      <c r="K52" s="6">
        <v>0</v>
      </c>
      <c r="L52" s="6">
        <v>0</v>
      </c>
      <c r="M52" s="6">
        <v>2000000000</v>
      </c>
      <c r="N52" s="6">
        <v>2000000000</v>
      </c>
      <c r="O52" s="6">
        <v>0</v>
      </c>
      <c r="P52" s="6">
        <v>2000000000</v>
      </c>
      <c r="Q52" s="6">
        <v>0</v>
      </c>
      <c r="R52" s="6">
        <v>0</v>
      </c>
      <c r="S52" s="8">
        <f t="shared" si="14"/>
        <v>0</v>
      </c>
      <c r="T52" s="9">
        <f t="shared" si="15"/>
        <v>1</v>
      </c>
      <c r="U52" s="9">
        <f t="shared" si="16"/>
        <v>0</v>
      </c>
      <c r="V52" s="9">
        <f t="shared" si="17"/>
        <v>0</v>
      </c>
    </row>
    <row r="53" spans="1:22" ht="91.5" thickTop="1" thickBot="1">
      <c r="A53" s="4" t="s">
        <v>59</v>
      </c>
      <c r="B53" s="4" t="s">
        <v>65</v>
      </c>
      <c r="C53" s="4" t="s">
        <v>61</v>
      </c>
      <c r="D53" s="4" t="s">
        <v>83</v>
      </c>
      <c r="E53" s="4"/>
      <c r="F53" s="4" t="s">
        <v>21</v>
      </c>
      <c r="G53" s="4" t="s">
        <v>73</v>
      </c>
      <c r="H53" s="4" t="s">
        <v>23</v>
      </c>
      <c r="I53" s="5" t="s">
        <v>84</v>
      </c>
      <c r="J53" s="6">
        <v>0</v>
      </c>
      <c r="K53" s="6">
        <v>5040000000</v>
      </c>
      <c r="L53" s="6">
        <v>0</v>
      </c>
      <c r="M53" s="6">
        <v>5040000000</v>
      </c>
      <c r="N53" s="6">
        <v>0</v>
      </c>
      <c r="O53" s="6">
        <v>5040000000</v>
      </c>
      <c r="P53" s="6">
        <v>0</v>
      </c>
      <c r="Q53" s="6">
        <v>0</v>
      </c>
      <c r="R53" s="6">
        <v>0</v>
      </c>
      <c r="S53" s="8">
        <f t="shared" si="14"/>
        <v>5040000000</v>
      </c>
      <c r="T53" s="9">
        <f t="shared" si="15"/>
        <v>0</v>
      </c>
      <c r="U53" s="9">
        <f t="shared" si="16"/>
        <v>0</v>
      </c>
      <c r="V53" s="9">
        <f t="shared" si="17"/>
        <v>0</v>
      </c>
    </row>
    <row r="54" spans="1:22" ht="35.25" thickTop="1" thickBot="1">
      <c r="A54" s="4" t="s">
        <v>59</v>
      </c>
      <c r="B54" s="4" t="s">
        <v>65</v>
      </c>
      <c r="C54" s="4" t="s">
        <v>61</v>
      </c>
      <c r="D54" s="4" t="s">
        <v>74</v>
      </c>
      <c r="E54" s="4"/>
      <c r="F54" s="4" t="s">
        <v>21</v>
      </c>
      <c r="G54" s="4" t="s">
        <v>42</v>
      </c>
      <c r="H54" s="4" t="s">
        <v>23</v>
      </c>
      <c r="I54" s="5" t="s">
        <v>85</v>
      </c>
      <c r="J54" s="6">
        <v>2274360000</v>
      </c>
      <c r="K54" s="6">
        <v>0</v>
      </c>
      <c r="L54" s="6">
        <v>0</v>
      </c>
      <c r="M54" s="6">
        <v>2274360000</v>
      </c>
      <c r="N54" s="6">
        <v>2031110204.75</v>
      </c>
      <c r="O54" s="6">
        <v>243249795.25</v>
      </c>
      <c r="P54" s="6">
        <v>1115454889.75</v>
      </c>
      <c r="Q54" s="6">
        <v>777092765.75</v>
      </c>
      <c r="R54" s="6">
        <v>777092765.75</v>
      </c>
      <c r="S54" s="8">
        <f t="shared" si="14"/>
        <v>1158905110.25</v>
      </c>
      <c r="T54" s="9">
        <f t="shared" si="15"/>
        <v>0.49044781378058006</v>
      </c>
      <c r="U54" s="9">
        <f t="shared" si="16"/>
        <v>0.34167535735327742</v>
      </c>
      <c r="V54" s="9">
        <f t="shared" si="17"/>
        <v>0.34167535735327742</v>
      </c>
    </row>
    <row r="55" spans="1:22" ht="35.25" thickTop="1" thickBot="1">
      <c r="A55" s="4" t="s">
        <v>59</v>
      </c>
      <c r="B55" s="4" t="s">
        <v>65</v>
      </c>
      <c r="C55" s="4" t="s">
        <v>61</v>
      </c>
      <c r="D55" s="4" t="s">
        <v>74</v>
      </c>
      <c r="E55" s="4"/>
      <c r="F55" s="4" t="s">
        <v>21</v>
      </c>
      <c r="G55" s="4" t="s">
        <v>70</v>
      </c>
      <c r="H55" s="4" t="s">
        <v>23</v>
      </c>
      <c r="I55" s="5" t="s">
        <v>85</v>
      </c>
      <c r="J55" s="6">
        <v>1750000000</v>
      </c>
      <c r="K55" s="6">
        <v>0</v>
      </c>
      <c r="L55" s="6">
        <v>0</v>
      </c>
      <c r="M55" s="6">
        <v>1750000000</v>
      </c>
      <c r="N55" s="6">
        <v>1700000000</v>
      </c>
      <c r="O55" s="6">
        <v>50000000</v>
      </c>
      <c r="P55" s="6">
        <v>1700000000</v>
      </c>
      <c r="Q55" s="6">
        <v>1700000000</v>
      </c>
      <c r="R55" s="6">
        <v>1700000000</v>
      </c>
      <c r="S55" s="8">
        <f t="shared" si="14"/>
        <v>50000000</v>
      </c>
      <c r="T55" s="9">
        <f t="shared" si="15"/>
        <v>0.97142857142857142</v>
      </c>
      <c r="U55" s="9">
        <f t="shared" si="16"/>
        <v>0.97142857142857142</v>
      </c>
      <c r="V55" s="9">
        <f t="shared" si="17"/>
        <v>0.97142857142857142</v>
      </c>
    </row>
    <row r="56" spans="1:22" ht="46.5" thickTop="1" thickBot="1">
      <c r="A56" s="4" t="s">
        <v>59</v>
      </c>
      <c r="B56" s="4" t="s">
        <v>65</v>
      </c>
      <c r="C56" s="4" t="s">
        <v>61</v>
      </c>
      <c r="D56" s="4" t="s">
        <v>86</v>
      </c>
      <c r="E56" s="4"/>
      <c r="F56" s="4" t="s">
        <v>21</v>
      </c>
      <c r="G56" s="4" t="s">
        <v>42</v>
      </c>
      <c r="H56" s="4" t="s">
        <v>23</v>
      </c>
      <c r="I56" s="5" t="s">
        <v>87</v>
      </c>
      <c r="J56" s="6">
        <v>4000000000</v>
      </c>
      <c r="K56" s="6">
        <v>0</v>
      </c>
      <c r="L56" s="6">
        <v>0</v>
      </c>
      <c r="M56" s="6">
        <v>4000000000</v>
      </c>
      <c r="N56" s="6">
        <v>193736476</v>
      </c>
      <c r="O56" s="6">
        <v>3806263524</v>
      </c>
      <c r="P56" s="6">
        <v>193736476</v>
      </c>
      <c r="Q56" s="6">
        <v>93513258.030000001</v>
      </c>
      <c r="R56" s="6">
        <v>93513258.030000001</v>
      </c>
      <c r="S56" s="8">
        <f t="shared" si="14"/>
        <v>3806263524</v>
      </c>
      <c r="T56" s="9">
        <f t="shared" si="15"/>
        <v>4.8434118999999998E-2</v>
      </c>
      <c r="U56" s="9">
        <f t="shared" si="16"/>
        <v>2.3378314507500001E-2</v>
      </c>
      <c r="V56" s="9">
        <f t="shared" si="17"/>
        <v>2.3378314507500001E-2</v>
      </c>
    </row>
    <row r="57" spans="1:22" ht="46.5" thickTop="1" thickBot="1">
      <c r="A57" s="4" t="s">
        <v>59</v>
      </c>
      <c r="B57" s="4" t="s">
        <v>65</v>
      </c>
      <c r="C57" s="4" t="s">
        <v>61</v>
      </c>
      <c r="D57" s="4" t="s">
        <v>86</v>
      </c>
      <c r="E57" s="4"/>
      <c r="F57" s="4" t="s">
        <v>21</v>
      </c>
      <c r="G57" s="4" t="s">
        <v>73</v>
      </c>
      <c r="H57" s="4" t="s">
        <v>23</v>
      </c>
      <c r="I57" s="5" t="s">
        <v>87</v>
      </c>
      <c r="J57" s="6">
        <v>0</v>
      </c>
      <c r="K57" s="6">
        <v>1880000000</v>
      </c>
      <c r="L57" s="6">
        <v>0</v>
      </c>
      <c r="M57" s="6">
        <v>1880000000</v>
      </c>
      <c r="N57" s="6">
        <v>0</v>
      </c>
      <c r="O57" s="6">
        <v>1880000000</v>
      </c>
      <c r="P57" s="6">
        <v>0</v>
      </c>
      <c r="Q57" s="6">
        <v>0</v>
      </c>
      <c r="R57" s="6">
        <v>0</v>
      </c>
      <c r="S57" s="8">
        <f t="shared" si="14"/>
        <v>1880000000</v>
      </c>
      <c r="T57" s="9">
        <f t="shared" si="15"/>
        <v>0</v>
      </c>
      <c r="U57" s="9">
        <f t="shared" si="16"/>
        <v>0</v>
      </c>
      <c r="V57" s="9">
        <f t="shared" si="17"/>
        <v>0</v>
      </c>
    </row>
    <row r="58" spans="1:22" ht="80.25" thickTop="1" thickBot="1">
      <c r="A58" s="4" t="s">
        <v>59</v>
      </c>
      <c r="B58" s="4" t="s">
        <v>65</v>
      </c>
      <c r="C58" s="4" t="s">
        <v>61</v>
      </c>
      <c r="D58" s="4" t="s">
        <v>88</v>
      </c>
      <c r="E58" s="4" t="s">
        <v>0</v>
      </c>
      <c r="F58" s="4" t="s">
        <v>21</v>
      </c>
      <c r="G58" s="4" t="s">
        <v>73</v>
      </c>
      <c r="H58" s="4" t="s">
        <v>23</v>
      </c>
      <c r="I58" s="5" t="s">
        <v>89</v>
      </c>
      <c r="J58" s="6">
        <v>0</v>
      </c>
      <c r="K58" s="6">
        <v>18999185000</v>
      </c>
      <c r="L58" s="6">
        <v>0</v>
      </c>
      <c r="M58" s="6">
        <v>18999185000</v>
      </c>
      <c r="N58" s="6">
        <v>529927286</v>
      </c>
      <c r="O58" s="6">
        <v>18469257714</v>
      </c>
      <c r="P58" s="6">
        <v>0</v>
      </c>
      <c r="Q58" s="6">
        <v>0</v>
      </c>
      <c r="R58" s="6">
        <v>0</v>
      </c>
      <c r="S58" s="8">
        <f t="shared" si="14"/>
        <v>18999185000</v>
      </c>
      <c r="T58" s="9">
        <f t="shared" si="15"/>
        <v>0</v>
      </c>
      <c r="U58" s="9">
        <f t="shared" si="16"/>
        <v>0</v>
      </c>
      <c r="V58" s="9">
        <f t="shared" si="17"/>
        <v>0</v>
      </c>
    </row>
    <row r="59" spans="1:22" ht="35.25" thickTop="1" thickBot="1">
      <c r="A59" s="4" t="s">
        <v>59</v>
      </c>
      <c r="B59" s="4" t="s">
        <v>90</v>
      </c>
      <c r="C59" s="4" t="s">
        <v>61</v>
      </c>
      <c r="D59" s="4" t="s">
        <v>91</v>
      </c>
      <c r="E59" s="4"/>
      <c r="F59" s="4" t="s">
        <v>21</v>
      </c>
      <c r="G59" s="4" t="s">
        <v>42</v>
      </c>
      <c r="H59" s="4" t="s">
        <v>23</v>
      </c>
      <c r="I59" s="5" t="s">
        <v>92</v>
      </c>
      <c r="J59" s="6">
        <v>167941500</v>
      </c>
      <c r="K59" s="6">
        <v>0</v>
      </c>
      <c r="L59" s="6">
        <v>0</v>
      </c>
      <c r="M59" s="6">
        <v>167941500</v>
      </c>
      <c r="N59" s="6">
        <v>125508034</v>
      </c>
      <c r="O59" s="6">
        <v>42433466</v>
      </c>
      <c r="P59" s="6">
        <v>101668408</v>
      </c>
      <c r="Q59" s="6">
        <v>55676336</v>
      </c>
      <c r="R59" s="6">
        <v>55676336</v>
      </c>
      <c r="S59" s="8">
        <f t="shared" si="14"/>
        <v>66273092</v>
      </c>
      <c r="T59" s="9">
        <f t="shared" si="15"/>
        <v>0.60537989716657292</v>
      </c>
      <c r="U59" s="9">
        <f t="shared" si="16"/>
        <v>0.33152220267176369</v>
      </c>
      <c r="V59" s="9">
        <f t="shared" si="17"/>
        <v>0.33152220267176369</v>
      </c>
    </row>
    <row r="60" spans="1:22" ht="102.75" thickTop="1" thickBot="1">
      <c r="A60" s="4" t="s">
        <v>59</v>
      </c>
      <c r="B60" s="4" t="s">
        <v>90</v>
      </c>
      <c r="C60" s="4" t="s">
        <v>61</v>
      </c>
      <c r="D60" s="4" t="s">
        <v>93</v>
      </c>
      <c r="E60" s="4"/>
      <c r="F60" s="4" t="s">
        <v>21</v>
      </c>
      <c r="G60" s="4" t="s">
        <v>42</v>
      </c>
      <c r="H60" s="4" t="s">
        <v>23</v>
      </c>
      <c r="I60" s="5" t="s">
        <v>94</v>
      </c>
      <c r="J60" s="6">
        <v>295673983</v>
      </c>
      <c r="K60" s="6">
        <v>0</v>
      </c>
      <c r="L60" s="6">
        <v>0</v>
      </c>
      <c r="M60" s="6">
        <v>295673983</v>
      </c>
      <c r="N60" s="6">
        <v>111023332.95999999</v>
      </c>
      <c r="O60" s="6">
        <v>184650650.03999999</v>
      </c>
      <c r="P60" s="6">
        <v>69144344</v>
      </c>
      <c r="Q60" s="6">
        <v>36876983</v>
      </c>
      <c r="R60" s="6">
        <v>36876983</v>
      </c>
      <c r="S60" s="8">
        <f t="shared" si="14"/>
        <v>226529639</v>
      </c>
      <c r="T60" s="9">
        <f t="shared" si="15"/>
        <v>0.23385332486287777</v>
      </c>
      <c r="U60" s="9">
        <f t="shared" si="16"/>
        <v>0.12472177168188653</v>
      </c>
      <c r="V60" s="9">
        <f t="shared" si="17"/>
        <v>0.12472177168188653</v>
      </c>
    </row>
    <row r="61" spans="1:22" ht="69" thickTop="1" thickBot="1">
      <c r="A61" s="4" t="s">
        <v>59</v>
      </c>
      <c r="B61" s="4" t="s">
        <v>90</v>
      </c>
      <c r="C61" s="4" t="s">
        <v>61</v>
      </c>
      <c r="D61" s="4" t="s">
        <v>95</v>
      </c>
      <c r="E61" s="4"/>
      <c r="F61" s="4" t="s">
        <v>21</v>
      </c>
      <c r="G61" s="4" t="s">
        <v>42</v>
      </c>
      <c r="H61" s="4" t="s">
        <v>23</v>
      </c>
      <c r="I61" s="5" t="s">
        <v>96</v>
      </c>
      <c r="J61" s="6">
        <v>148526590</v>
      </c>
      <c r="K61" s="6">
        <v>0</v>
      </c>
      <c r="L61" s="6">
        <v>0</v>
      </c>
      <c r="M61" s="6">
        <v>148526590</v>
      </c>
      <c r="N61" s="6">
        <v>96406540</v>
      </c>
      <c r="O61" s="6">
        <v>52120050</v>
      </c>
      <c r="P61" s="6">
        <v>96406540</v>
      </c>
      <c r="Q61" s="6">
        <v>42454540</v>
      </c>
      <c r="R61" s="6">
        <v>42454540</v>
      </c>
      <c r="S61" s="8">
        <f t="shared" si="14"/>
        <v>52120050</v>
      </c>
      <c r="T61" s="9">
        <f t="shared" si="15"/>
        <v>0.64908606600340046</v>
      </c>
      <c r="U61" s="9">
        <f t="shared" si="16"/>
        <v>0.28583797689019858</v>
      </c>
      <c r="V61" s="9">
        <f t="shared" si="17"/>
        <v>0.28583797689019858</v>
      </c>
    </row>
    <row r="62" spans="1:22" ht="46.5" thickTop="1" thickBot="1">
      <c r="A62" s="4" t="s">
        <v>59</v>
      </c>
      <c r="B62" s="4" t="s">
        <v>97</v>
      </c>
      <c r="C62" s="4" t="s">
        <v>61</v>
      </c>
      <c r="D62" s="4" t="s">
        <v>91</v>
      </c>
      <c r="E62" s="4"/>
      <c r="F62" s="4" t="s">
        <v>21</v>
      </c>
      <c r="G62" s="4" t="s">
        <v>42</v>
      </c>
      <c r="H62" s="4" t="s">
        <v>23</v>
      </c>
      <c r="I62" s="5" t="s">
        <v>98</v>
      </c>
      <c r="J62" s="6">
        <v>500000000</v>
      </c>
      <c r="K62" s="6">
        <v>0</v>
      </c>
      <c r="L62" s="6">
        <v>0</v>
      </c>
      <c r="M62" s="6">
        <v>500000000</v>
      </c>
      <c r="N62" s="6">
        <v>455045894.5</v>
      </c>
      <c r="O62" s="6">
        <v>44954105.5</v>
      </c>
      <c r="P62" s="6">
        <v>446045894.5</v>
      </c>
      <c r="Q62" s="6">
        <v>393630546</v>
      </c>
      <c r="R62" s="6">
        <v>393630546</v>
      </c>
      <c r="S62" s="8">
        <f t="shared" si="14"/>
        <v>53954105.5</v>
      </c>
      <c r="T62" s="9">
        <f t="shared" si="15"/>
        <v>0.89209178899999997</v>
      </c>
      <c r="U62" s="9">
        <f t="shared" si="16"/>
        <v>0.78726109200000005</v>
      </c>
      <c r="V62" s="9">
        <f t="shared" si="17"/>
        <v>0.78726109200000005</v>
      </c>
    </row>
    <row r="63" spans="1:22" ht="46.5" thickTop="1" thickBot="1">
      <c r="A63" s="4" t="s">
        <v>59</v>
      </c>
      <c r="B63" s="4" t="s">
        <v>97</v>
      </c>
      <c r="C63" s="4" t="s">
        <v>61</v>
      </c>
      <c r="D63" s="4" t="s">
        <v>91</v>
      </c>
      <c r="E63" s="4"/>
      <c r="F63" s="4" t="s">
        <v>21</v>
      </c>
      <c r="G63" s="4" t="s">
        <v>70</v>
      </c>
      <c r="H63" s="4" t="s">
        <v>23</v>
      </c>
      <c r="I63" s="5" t="s">
        <v>98</v>
      </c>
      <c r="J63" s="6">
        <v>2500000000</v>
      </c>
      <c r="K63" s="6">
        <v>0</v>
      </c>
      <c r="L63" s="6">
        <v>0</v>
      </c>
      <c r="M63" s="6">
        <v>2500000000</v>
      </c>
      <c r="N63" s="6">
        <v>2434712365.8200002</v>
      </c>
      <c r="O63" s="6">
        <v>65287634.18</v>
      </c>
      <c r="P63" s="6">
        <v>845712365.82000005</v>
      </c>
      <c r="Q63" s="6">
        <v>309552522.31999999</v>
      </c>
      <c r="R63" s="6">
        <v>309552522.31999999</v>
      </c>
      <c r="S63" s="8">
        <f t="shared" si="14"/>
        <v>1654287634.1799998</v>
      </c>
      <c r="T63" s="9">
        <f t="shared" si="15"/>
        <v>0.33828494632800005</v>
      </c>
      <c r="U63" s="9">
        <f t="shared" si="16"/>
        <v>0.12382100892799999</v>
      </c>
      <c r="V63" s="9">
        <f t="shared" si="17"/>
        <v>0.12382100892799999</v>
      </c>
    </row>
    <row r="64" spans="1:22" ht="57.75" thickTop="1" thickBot="1">
      <c r="A64" s="4" t="s">
        <v>59</v>
      </c>
      <c r="B64" s="4" t="s">
        <v>97</v>
      </c>
      <c r="C64" s="4" t="s">
        <v>61</v>
      </c>
      <c r="D64" s="4" t="s">
        <v>93</v>
      </c>
      <c r="E64" s="4"/>
      <c r="F64" s="4" t="s">
        <v>21</v>
      </c>
      <c r="G64" s="4" t="s">
        <v>42</v>
      </c>
      <c r="H64" s="4" t="s">
        <v>23</v>
      </c>
      <c r="I64" s="5" t="s">
        <v>99</v>
      </c>
      <c r="J64" s="6">
        <v>2000000000</v>
      </c>
      <c r="K64" s="6">
        <v>0</v>
      </c>
      <c r="L64" s="6">
        <v>0</v>
      </c>
      <c r="M64" s="6">
        <v>2000000000</v>
      </c>
      <c r="N64" s="6">
        <v>1923506822</v>
      </c>
      <c r="O64" s="6">
        <v>76493178</v>
      </c>
      <c r="P64" s="6">
        <v>829378413</v>
      </c>
      <c r="Q64" s="6">
        <v>341324867</v>
      </c>
      <c r="R64" s="6">
        <v>341324867</v>
      </c>
      <c r="S64" s="8">
        <f t="shared" si="14"/>
        <v>1170621587</v>
      </c>
      <c r="T64" s="9">
        <f t="shared" si="15"/>
        <v>0.41468920650000002</v>
      </c>
      <c r="U64" s="9">
        <f t="shared" si="16"/>
        <v>0.17066243349999999</v>
      </c>
      <c r="V64" s="9">
        <f t="shared" si="17"/>
        <v>0.17066243349999999</v>
      </c>
    </row>
    <row r="65" spans="1:22" ht="32.25" customHeight="1" thickTop="1" thickBot="1">
      <c r="A65" s="25"/>
      <c r="B65" s="25"/>
      <c r="C65" s="25"/>
      <c r="D65" s="25"/>
      <c r="E65" s="25"/>
      <c r="F65" s="25"/>
      <c r="G65" s="25"/>
      <c r="H65" s="25"/>
      <c r="I65" s="26" t="s">
        <v>104</v>
      </c>
      <c r="J65" s="27">
        <f>+J8+J31+J33</f>
        <v>619372526074</v>
      </c>
      <c r="K65" s="27">
        <f t="shared" ref="K65:R65" si="18">+K8+K31+K33</f>
        <v>44563046566</v>
      </c>
      <c r="L65" s="27">
        <f t="shared" si="18"/>
        <v>13992572566</v>
      </c>
      <c r="M65" s="27">
        <f t="shared" si="18"/>
        <v>649943000074</v>
      </c>
      <c r="N65" s="27">
        <f t="shared" si="18"/>
        <v>594568608528.41992</v>
      </c>
      <c r="O65" s="27">
        <f t="shared" si="18"/>
        <v>55374391545.580002</v>
      </c>
      <c r="P65" s="27">
        <f t="shared" si="18"/>
        <v>521491873203.96997</v>
      </c>
      <c r="Q65" s="27">
        <f t="shared" si="18"/>
        <v>172614528073.40997</v>
      </c>
      <c r="R65" s="27">
        <f t="shared" si="18"/>
        <v>171931372928.40997</v>
      </c>
      <c r="S65" s="30">
        <f t="shared" si="14"/>
        <v>128451126870.03003</v>
      </c>
      <c r="T65" s="31">
        <f t="shared" si="15"/>
        <v>0.80236555073998017</v>
      </c>
      <c r="U65" s="31">
        <f t="shared" si="16"/>
        <v>0.26558410207319216</v>
      </c>
      <c r="V65" s="31">
        <f t="shared" si="17"/>
        <v>0.26453300198453483</v>
      </c>
    </row>
    <row r="66" spans="1:22" ht="15.75" thickTop="1">
      <c r="A66" s="10" t="s">
        <v>112</v>
      </c>
      <c r="B66" s="11"/>
      <c r="C66" s="11"/>
      <c r="D66" s="11"/>
      <c r="E66" s="12"/>
      <c r="F66" s="12"/>
      <c r="G66" s="13"/>
      <c r="H66" s="14"/>
      <c r="I66" s="14"/>
      <c r="J66" s="15"/>
      <c r="K66" s="10"/>
      <c r="L66" s="10"/>
      <c r="M66" s="10"/>
      <c r="N66" s="10"/>
      <c r="P66" s="16"/>
      <c r="Q66" s="16"/>
      <c r="R66" s="17"/>
    </row>
    <row r="67" spans="1:22">
      <c r="A67" s="10" t="s">
        <v>113</v>
      </c>
      <c r="B67" s="10"/>
      <c r="C67" s="10"/>
      <c r="D67" s="10"/>
      <c r="E67" s="10"/>
      <c r="F67" s="10"/>
      <c r="G67" s="10"/>
      <c r="H67" s="10"/>
      <c r="I67" s="10"/>
      <c r="J67" s="10"/>
      <c r="K67" s="10"/>
      <c r="L67" s="10"/>
      <c r="M67" s="10"/>
      <c r="N67" s="10"/>
      <c r="P67" s="16"/>
      <c r="Q67" s="16"/>
      <c r="R67" s="17"/>
    </row>
    <row r="68" spans="1:22">
      <c r="A68" s="10" t="s">
        <v>114</v>
      </c>
      <c r="B68" s="10"/>
      <c r="C68" s="10"/>
      <c r="D68" s="10"/>
      <c r="E68" s="10"/>
      <c r="F68" s="10"/>
      <c r="G68" s="10"/>
      <c r="H68" s="10"/>
      <c r="I68" s="10"/>
      <c r="J68" s="10"/>
      <c r="K68" s="10"/>
      <c r="L68" s="10"/>
      <c r="M68" s="10"/>
      <c r="N68" s="10"/>
      <c r="P68" s="16"/>
      <c r="Q68" s="16"/>
      <c r="R68" s="17"/>
    </row>
    <row r="69" spans="1:22">
      <c r="A69" s="10" t="s">
        <v>115</v>
      </c>
      <c r="B69" s="10"/>
      <c r="C69" s="10"/>
      <c r="D69" s="10"/>
      <c r="E69" s="10"/>
      <c r="F69" s="10"/>
      <c r="G69" s="10"/>
      <c r="H69" s="10"/>
      <c r="I69" s="10"/>
      <c r="J69" s="10"/>
      <c r="K69" s="10"/>
      <c r="L69" s="10"/>
      <c r="M69" s="10"/>
      <c r="N69" s="10"/>
      <c r="O69" s="10"/>
      <c r="P69" s="10"/>
      <c r="Q69" s="10"/>
      <c r="R69" s="10"/>
    </row>
    <row r="70" spans="1:22" ht="13.5" customHeight="1">
      <c r="A70" s="10" t="s">
        <v>119</v>
      </c>
      <c r="B70" s="10"/>
      <c r="C70" s="10"/>
      <c r="D70" s="10"/>
      <c r="E70" s="10"/>
      <c r="F70" s="10"/>
      <c r="G70" s="10"/>
      <c r="H70" s="10"/>
      <c r="I70" s="10"/>
      <c r="J70" s="10"/>
      <c r="K70" s="10"/>
      <c r="L70" s="10"/>
      <c r="M70" s="10"/>
      <c r="N70" s="10"/>
      <c r="O70" s="10"/>
      <c r="P70" s="10"/>
      <c r="Q70" s="10"/>
      <c r="R70" s="10"/>
    </row>
    <row r="71" spans="1:22" ht="15.75" customHeight="1">
      <c r="A71" s="10" t="s">
        <v>120</v>
      </c>
      <c r="B71" s="10"/>
      <c r="C71" s="10"/>
      <c r="D71" s="10"/>
      <c r="E71" s="10"/>
      <c r="F71" s="10"/>
      <c r="G71" s="10"/>
      <c r="H71" s="10"/>
      <c r="I71" s="10"/>
      <c r="J71" s="10"/>
      <c r="K71" s="10"/>
      <c r="L71" s="10"/>
      <c r="M71" s="10"/>
      <c r="N71" s="10"/>
      <c r="O71" s="10"/>
      <c r="P71" s="10"/>
      <c r="Q71" s="10"/>
      <c r="R71" s="10"/>
    </row>
    <row r="72" spans="1:22">
      <c r="A72" s="10" t="s">
        <v>121</v>
      </c>
      <c r="B72" s="10"/>
      <c r="C72" s="10"/>
      <c r="D72" s="10"/>
      <c r="E72" s="10"/>
      <c r="F72" s="10"/>
      <c r="G72" s="10"/>
      <c r="H72" s="10"/>
      <c r="I72" s="10"/>
      <c r="J72" s="10"/>
      <c r="K72" s="10"/>
      <c r="L72" s="10"/>
      <c r="M72" s="10"/>
      <c r="N72" s="10"/>
      <c r="O72" s="10"/>
      <c r="P72" s="10"/>
      <c r="Q72" s="10"/>
      <c r="R72" s="10"/>
    </row>
    <row r="73" spans="1:22">
      <c r="A73" s="10" t="s">
        <v>122</v>
      </c>
    </row>
    <row r="74" spans="1:22">
      <c r="T74" s="10"/>
    </row>
    <row r="75" spans="1:22">
      <c r="S75" s="10"/>
    </row>
    <row r="76" spans="1:22">
      <c r="A76" s="10"/>
      <c r="B76" s="10"/>
      <c r="C76" s="10"/>
      <c r="D76" s="10"/>
      <c r="E76" s="10"/>
      <c r="F76" s="10"/>
      <c r="G76" s="10"/>
      <c r="H76" s="10"/>
      <c r="I76" s="10"/>
      <c r="J76" s="10"/>
      <c r="K76" s="10"/>
      <c r="L76" s="10"/>
      <c r="M76" s="10"/>
      <c r="N76" s="10"/>
      <c r="O76" s="10"/>
      <c r="P76" s="10"/>
      <c r="Q76" s="10"/>
      <c r="R76" s="10"/>
    </row>
    <row r="86" spans="19:22">
      <c r="T86" s="2"/>
      <c r="U86" s="2"/>
      <c r="V86" s="2"/>
    </row>
    <row r="87" spans="19:22">
      <c r="S87" s="3"/>
      <c r="T87" s="2"/>
      <c r="U87" s="2"/>
      <c r="V87" s="2"/>
    </row>
    <row r="88" spans="19:22">
      <c r="S88" s="3"/>
      <c r="T88" s="2"/>
      <c r="U88" s="2"/>
      <c r="V88" s="2"/>
    </row>
    <row r="89" spans="19:22">
      <c r="S89" s="3"/>
      <c r="T89" s="2"/>
      <c r="U89" s="2"/>
      <c r="V89" s="2"/>
    </row>
    <row r="90" spans="19:22">
      <c r="S90" s="3"/>
      <c r="T90" s="2"/>
      <c r="U90" s="2"/>
      <c r="V90" s="2"/>
    </row>
    <row r="91" spans="19:22">
      <c r="S91" s="3"/>
      <c r="T91" s="2"/>
      <c r="U91" s="2"/>
      <c r="V91" s="2"/>
    </row>
    <row r="92" spans="19:22">
      <c r="S92" s="3"/>
      <c r="T92" s="2"/>
      <c r="U92" s="2"/>
      <c r="V92" s="2"/>
    </row>
    <row r="93" spans="19:22">
      <c r="S93" s="3"/>
      <c r="T93" s="2"/>
      <c r="U93" s="2"/>
      <c r="V93" s="2"/>
    </row>
    <row r="94" spans="19:22">
      <c r="S94" s="3"/>
      <c r="T94" s="2"/>
      <c r="U94" s="2"/>
      <c r="V94" s="2"/>
    </row>
    <row r="95" spans="19:22">
      <c r="S95" s="3"/>
      <c r="T95" s="2"/>
      <c r="U95" s="2"/>
      <c r="V95" s="2"/>
    </row>
    <row r="96" spans="19:22">
      <c r="S96" s="3"/>
      <c r="T96" s="3"/>
      <c r="U96" s="3"/>
      <c r="V96" s="3"/>
    </row>
    <row r="97" spans="19:22">
      <c r="S97" s="3"/>
      <c r="T97" s="3"/>
      <c r="U97" s="3"/>
      <c r="V97" s="3"/>
    </row>
    <row r="98" spans="19:22">
      <c r="S98" s="3"/>
      <c r="T98" s="3"/>
      <c r="U98" s="3"/>
      <c r="V98" s="3"/>
    </row>
    <row r="99" spans="19:22">
      <c r="S99" s="3"/>
    </row>
  </sheetData>
  <mergeCells count="3">
    <mergeCell ref="A3:V3"/>
    <mergeCell ref="A4:V4"/>
    <mergeCell ref="A5:V5"/>
  </mergeCells>
  <printOptions horizontalCentered="1"/>
  <pageMargins left="0.19685039370078741"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GESTIÓN GENERAL </vt:lpstr>
      <vt:lpstr>'GESTIÓN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2022-07-06T12:53:52Z</cp:lastPrinted>
  <dcterms:created xsi:type="dcterms:W3CDTF">2022-07-01T12:46:39Z</dcterms:created>
  <dcterms:modified xsi:type="dcterms:W3CDTF">2022-07-06T12:56:09Z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