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JUNIO 30 DE 2022\PDF\"/>
    </mc:Choice>
  </mc:AlternateContent>
  <bookViews>
    <workbookView xWindow="240" yWindow="120" windowWidth="18060" windowHeight="7050"/>
  </bookViews>
  <sheets>
    <sheet name="DIRECCIÓN DE COMERCIO EXT" sheetId="1" r:id="rId1"/>
  </sheets>
  <definedNames>
    <definedName name="_xlnm.Print_Titles" localSheetId="0">'DIRECCIÓN DE COMERCIO EXT'!$4:$4</definedName>
  </definedNames>
  <calcPr calcId="152511"/>
</workbook>
</file>

<file path=xl/calcChain.xml><?xml version="1.0" encoding="utf-8"?>
<calcChain xmlns="http://schemas.openxmlformats.org/spreadsheetml/2006/main">
  <c r="O20" i="1" l="1"/>
  <c r="X20" i="1" s="1"/>
  <c r="O18" i="1"/>
  <c r="X18" i="1" s="1"/>
  <c r="O16" i="1"/>
  <c r="X16" i="1" s="1"/>
  <c r="O14" i="1"/>
  <c r="X14" i="1" s="1"/>
  <c r="O12" i="1"/>
  <c r="U12" i="1" s="1"/>
  <c r="O11" i="1"/>
  <c r="U11" i="1" s="1"/>
  <c r="O10" i="1"/>
  <c r="U10" i="1" s="1"/>
  <c r="O9" i="1"/>
  <c r="U9" i="1" s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O15" i="1" s="1"/>
  <c r="U15" i="1" s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S8" i="1"/>
  <c r="R8" i="1"/>
  <c r="Q8" i="1"/>
  <c r="P8" i="1"/>
  <c r="N8" i="1"/>
  <c r="M8" i="1"/>
  <c r="L8" i="1"/>
  <c r="K8" i="1"/>
  <c r="J8" i="1"/>
  <c r="O8" i="1" l="1"/>
  <c r="U8" i="1" s="1"/>
  <c r="J7" i="1"/>
  <c r="J21" i="1" s="1"/>
  <c r="S7" i="1"/>
  <c r="S21" i="1" s="1"/>
  <c r="N7" i="1"/>
  <c r="N21" i="1" s="1"/>
  <c r="O13" i="1"/>
  <c r="U13" i="1" s="1"/>
  <c r="O17" i="1"/>
  <c r="U17" i="1" s="1"/>
  <c r="X8" i="1"/>
  <c r="X15" i="1"/>
  <c r="U14" i="1"/>
  <c r="V17" i="1"/>
  <c r="W13" i="1"/>
  <c r="W17" i="1"/>
  <c r="V9" i="1"/>
  <c r="V13" i="1"/>
  <c r="R7" i="1"/>
  <c r="R21" i="1" s="1"/>
  <c r="K7" i="1"/>
  <c r="K21" i="1" s="1"/>
  <c r="P7" i="1"/>
  <c r="P21" i="1" s="1"/>
  <c r="T7" i="1"/>
  <c r="T21" i="1" s="1"/>
  <c r="V15" i="1"/>
  <c r="X17" i="1"/>
  <c r="O19" i="1"/>
  <c r="U19" i="1" s="1"/>
  <c r="V11" i="1"/>
  <c r="U18" i="1"/>
  <c r="W15" i="1"/>
  <c r="W19" i="1"/>
  <c r="U20" i="1"/>
  <c r="V10" i="1"/>
  <c r="L7" i="1"/>
  <c r="L21" i="1" s="1"/>
  <c r="Q7" i="1"/>
  <c r="Q21" i="1" s="1"/>
  <c r="W8" i="1"/>
  <c r="W9" i="1"/>
  <c r="W10" i="1"/>
  <c r="W11" i="1"/>
  <c r="V14" i="1"/>
  <c r="V16" i="1"/>
  <c r="V18" i="1"/>
  <c r="V20" i="1"/>
  <c r="U16" i="1"/>
  <c r="X9" i="1"/>
  <c r="X10" i="1"/>
  <c r="X11" i="1"/>
  <c r="W14" i="1"/>
  <c r="W16" i="1"/>
  <c r="W18" i="1"/>
  <c r="W20" i="1"/>
  <c r="V8" i="1"/>
  <c r="X13" i="1"/>
  <c r="M7" i="1"/>
  <c r="V19" i="1" l="1"/>
  <c r="X19" i="1"/>
  <c r="O7" i="1"/>
  <c r="M21" i="1"/>
  <c r="O21" i="1" s="1"/>
  <c r="U21" i="1" l="1"/>
  <c r="V21" i="1"/>
  <c r="W21" i="1"/>
  <c r="X21" i="1"/>
  <c r="U7" i="1"/>
  <c r="X7" i="1"/>
  <c r="V7" i="1"/>
  <c r="W7" i="1"/>
</calcChain>
</file>

<file path=xl/sharedStrings.xml><?xml version="1.0" encoding="utf-8"?>
<sst xmlns="http://schemas.openxmlformats.org/spreadsheetml/2006/main" count="131" uniqueCount="61">
  <si>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</si>
  <si>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</si>
  <si>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</si>
  <si>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</si>
  <si>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</si>
  <si>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</si>
  <si>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</si>
  <si>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</si>
  <si>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</si>
  <si>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</si>
  <si>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</si>
  <si>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</si>
  <si>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</si>
  <si>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</si>
  <si>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</si>
  <si>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</si>
  <si>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</si>
  <si>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</si>
  <si>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</si>
  <si>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</si>
  <si>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</si>
  <si>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</si>
  <si>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</si>
  <si>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</si>
  <si>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</si>
  <si>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</si>
  <si>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</si>
  <si>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</si>
  <si>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</si>
  <si>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</si>
  <si>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</si>
  <si>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</si>
  <si>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</si>
  <si>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</si>
  <si>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</si>
  <si>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</si>
  <si>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</si>
  <si>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</si>
  <si>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</si>
  <si>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</si>
  <si>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</si>
  <si>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</si>
  <si>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</si>
  <si>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</si>
  <si>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GASTOS DE INVERSION </t>
  </si>
  <si>
    <t xml:space="preserve">ADQUISICION DE BIENES Y SERVICIOS </t>
  </si>
  <si>
    <t>TRANSFERENCIAS CORRIENTES</t>
  </si>
  <si>
    <t>GASTOS POR TRIBUTOS, MULTAS, SANCIONES E INTERESES DE MORA</t>
  </si>
  <si>
    <t>TOTAL PRESUPUESTO A+C</t>
  </si>
  <si>
    <t>APROPIACION SIN COMPROMETER</t>
  </si>
  <si>
    <t>APR. VIGENTE DESPUES DE BLOQUEOS</t>
  </si>
  <si>
    <t>OBLIG / APR</t>
  </si>
  <si>
    <t>PAGO/ APR</t>
  </si>
  <si>
    <t>MINISTERIO DE COMERCIO INDUSTRIA Y TURISMO</t>
  </si>
  <si>
    <t>EJECUCION PRESUPUESTAL ACUMULADA CON CORTE AL 30 DE JUNIO DE 2022</t>
  </si>
  <si>
    <t>FECHA DE GENERACIÓN : JULIO 01 DE 2022</t>
  </si>
  <si>
    <t>COMP/ APR</t>
  </si>
  <si>
    <t>UNIDAD EJECUTORA 3501-02 DIRECCIÓN DE COMERCIO EXTERIOR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</si>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</sst>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vertical="center" wrapText="1" readingOrder="1"/>
    </xf>
    <xf numFmtId="7" fontId="7" fillId="0" borderId="1" xfId="0" applyNumberFormat="1" applyFont="1" applyFill="1" applyBorder="1" applyAlignment="1">
      <alignment vertical="center" wrapText="1"/>
    </xf>
    <xf numFmtId="10" fontId="7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/>
    <xf numFmtId="7" fontId="4" fillId="0" borderId="1" xfId="0" applyNumberFormat="1" applyFont="1" applyFill="1" applyBorder="1" applyAlignment="1">
      <alignment vertical="center" wrapText="1" readingOrder="1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/>
    <xf numFmtId="10" fontId="7" fillId="0" borderId="0" xfId="0" applyNumberFormat="1" applyFont="1"/>
    <xf numFmtId="0" fontId="7" fillId="0" borderId="0" xfId="0" applyFont="1"/>
    <xf numFmtId="10" fontId="1" fillId="0" borderId="0" xfId="0" applyNumberFormat="1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vertical="center" wrapText="1" readingOrder="1"/>
    </xf>
    <xf numFmtId="7" fontId="9" fillId="0" borderId="1" xfId="0" applyNumberFormat="1" applyFont="1" applyFill="1" applyBorder="1" applyAlignment="1">
      <alignment vertical="center" wrapText="1" readingOrder="1"/>
    </xf>
    <xf numFmtId="7" fontId="10" fillId="0" borderId="1" xfId="0" applyNumberFormat="1" applyFont="1" applyFill="1" applyBorder="1" applyAlignment="1">
      <alignment vertical="center" wrapText="1"/>
    </xf>
    <xf numFmtId="10" fontId="10" fillId="0" borderId="1" xfId="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vertical="center" wrapText="1" readingOrder="1"/>
    </xf>
    <xf numFmtId="7" fontId="9" fillId="3" borderId="1" xfId="0" applyNumberFormat="1" applyFont="1" applyFill="1" applyBorder="1" applyAlignment="1">
      <alignment vertical="center" wrapText="1" readingOrder="1"/>
    </xf>
    <xf numFmtId="7" fontId="10" fillId="3" borderId="1" xfId="0" applyNumberFormat="1" applyFont="1" applyFill="1" applyBorder="1" applyAlignment="1">
      <alignment vertical="center" wrapText="1"/>
    </xf>
    <xf numFmtId="10" fontId="10" fillId="3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152400</xdr:colOff>
      <xdr:row>2</xdr:row>
      <xdr:rowOff>6350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71"/>
  <sheetViews>
    <sheetView showGridLines="0" tabSelected="1" workbookViewId="0">
      <selection activeCell="A21" sqref="A21:X21"/>
    </sheetView>
  </sheetViews>
  <sheetFormatPr baseColWidth="10" defaultRowHeight="15" x14ac:dyDescent="0.25"/>
  <cols>
    <col min="1" max="1" width="4.5703125" customWidth="1"/>
    <col min="2" max="2" width="4.7109375" customWidth="1"/>
    <col min="3" max="3" width="4.42578125" customWidth="1"/>
    <col min="4" max="4" width="3.85546875" customWidth="1"/>
    <col min="5" max="5" width="5.28515625" customWidth="1"/>
    <col min="6" max="6" width="7" customWidth="1"/>
    <col min="7" max="7" width="4.85546875" customWidth="1"/>
    <col min="8" max="8" width="4.42578125" customWidth="1"/>
    <col min="9" max="9" width="27.5703125" customWidth="1"/>
    <col min="10" max="10" width="16" customWidth="1"/>
    <col min="11" max="11" width="14.140625" customWidth="1"/>
    <col min="12" max="12" width="11.140625" customWidth="1"/>
    <col min="13" max="13" width="16.5703125" customWidth="1"/>
    <col min="14" max="14" width="14.28515625" customWidth="1"/>
    <col min="15" max="15" width="15" customWidth="1"/>
    <col min="16" max="16" width="15.28515625" customWidth="1"/>
    <col min="17" max="17" width="14.42578125" customWidth="1"/>
    <col min="18" max="18" width="16" customWidth="1"/>
    <col min="19" max="19" width="15.42578125" customWidth="1"/>
    <col min="20" max="20" width="15.5703125" customWidth="1"/>
    <col min="21" max="21" width="14.85546875" customWidth="1"/>
    <col min="22" max="22" width="7" customWidth="1"/>
    <col min="23" max="23" width="6.85546875" customWidth="1"/>
    <col min="24" max="24" width="6.42578125" customWidth="1"/>
  </cols>
  <sheetData>
    <row r="2" spans="1:27" x14ac:dyDescent="0.25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7" x14ac:dyDescent="0.25">
      <c r="A3" s="32" t="s">
        <v>54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7" x14ac:dyDescent="0.25">
      <c r="A4" s="32" t="s">
        <v>57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7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/>
      <c r="O5" s="1"/>
      <c r="P5" s="1" t="s">
        <v>0</v>
      </c>
      <c r="Q5" s="1" t="s">
        <v>0</v>
      </c>
      <c r="R5" s="1" t="s">
        <v>0</v>
      </c>
      <c r="S5" s="1" t="s">
        <v>0</v>
      </c>
      <c r="T5" s="35" t="s">
        <v>55</v>
      </c>
      <c r="U5" s="36"/>
      <c r="V5" s="36"/>
      <c r="W5" s="36"/>
      <c r="X5" s="36"/>
    </row>
    <row r="6" spans="1:27" ht="35.1" customHeight="1" thickTop="1" thickBot="1" x14ac:dyDescent="0.3">
      <c r="A6" s="6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50</v>
      </c>
      <c r="P6" s="6" t="s">
        <v>15</v>
      </c>
      <c r="Q6" s="6" t="s">
        <v>16</v>
      </c>
      <c r="R6" s="6" t="s">
        <v>17</v>
      </c>
      <c r="S6" s="6" t="s">
        <v>18</v>
      </c>
      <c r="T6" s="6" t="s">
        <v>19</v>
      </c>
      <c r="U6" s="19" t="s">
        <v>49</v>
      </c>
      <c r="V6" s="19" t="s">
        <v>56</v>
      </c>
      <c r="W6" s="19" t="s">
        <v>51</v>
      </c>
      <c r="X6" s="19" t="s">
        <v>52</v>
      </c>
      <c r="Z6" s="10"/>
      <c r="AA6" s="10"/>
    </row>
    <row r="7" spans="1:27" ht="35.1" customHeight="1" thickTop="1" thickBot="1" x14ac:dyDescent="0.3">
      <c r="A7" s="20" t="s">
        <v>20</v>
      </c>
      <c r="B7" s="20"/>
      <c r="C7" s="20"/>
      <c r="D7" s="20"/>
      <c r="E7" s="20"/>
      <c r="F7" s="20"/>
      <c r="G7" s="20"/>
      <c r="H7" s="20"/>
      <c r="I7" s="21" t="s">
        <v>43</v>
      </c>
      <c r="J7" s="22">
        <f>+J8+J13+J15+J17</f>
        <v>16092762000</v>
      </c>
      <c r="K7" s="22">
        <f t="shared" ref="K7:T7" si="0">+K8+K13+K15+K17</f>
        <v>0</v>
      </c>
      <c r="L7" s="22">
        <f t="shared" si="0"/>
        <v>0</v>
      </c>
      <c r="M7" s="22">
        <f t="shared" si="0"/>
        <v>16092762000</v>
      </c>
      <c r="N7" s="22">
        <f t="shared" si="0"/>
        <v>620277000</v>
      </c>
      <c r="O7" s="23">
        <f t="shared" ref="O7:O21" si="1">+M7-N7</f>
        <v>15472485000</v>
      </c>
      <c r="P7" s="22">
        <f t="shared" si="0"/>
        <v>15410561325.780001</v>
      </c>
      <c r="Q7" s="22">
        <f t="shared" si="0"/>
        <v>61923674.219999999</v>
      </c>
      <c r="R7" s="22">
        <f t="shared" si="0"/>
        <v>7730515014.1800003</v>
      </c>
      <c r="S7" s="22">
        <f t="shared" si="0"/>
        <v>7194231315.5299997</v>
      </c>
      <c r="T7" s="22">
        <f t="shared" si="0"/>
        <v>6868884795.5299997</v>
      </c>
      <c r="U7" s="24">
        <f>+O7-R7</f>
        <v>7741969985.8199997</v>
      </c>
      <c r="V7" s="25">
        <f>+R7/O7</f>
        <v>0.49962982767021591</v>
      </c>
      <c r="W7" s="25">
        <f>+S7/O7</f>
        <v>0.46496935143449808</v>
      </c>
      <c r="X7" s="25">
        <f>+T7/O7</f>
        <v>0.44394192629884599</v>
      </c>
      <c r="Y7" s="10"/>
      <c r="Z7" s="10"/>
      <c r="AA7" s="10"/>
    </row>
    <row r="8" spans="1:27" ht="35.1" customHeight="1" thickTop="1" thickBot="1" x14ac:dyDescent="0.3">
      <c r="A8" s="26" t="s">
        <v>20</v>
      </c>
      <c r="B8" s="26"/>
      <c r="C8" s="26"/>
      <c r="D8" s="26"/>
      <c r="E8" s="26"/>
      <c r="F8" s="26"/>
      <c r="G8" s="26"/>
      <c r="H8" s="26"/>
      <c r="I8" s="27" t="s">
        <v>42</v>
      </c>
      <c r="J8" s="28">
        <f>SUM(J9:J12)</f>
        <v>14111871000</v>
      </c>
      <c r="K8" s="28">
        <f t="shared" ref="K8:T8" si="2">SUM(K9:K12)</f>
        <v>0</v>
      </c>
      <c r="L8" s="28">
        <f t="shared" si="2"/>
        <v>0</v>
      </c>
      <c r="M8" s="28">
        <f t="shared" si="2"/>
        <v>14111871000</v>
      </c>
      <c r="N8" s="28">
        <f t="shared" si="2"/>
        <v>620277000</v>
      </c>
      <c r="O8" s="29">
        <f t="shared" si="1"/>
        <v>13491594000</v>
      </c>
      <c r="P8" s="28">
        <f t="shared" si="2"/>
        <v>13491594000</v>
      </c>
      <c r="Q8" s="28">
        <f t="shared" si="2"/>
        <v>0</v>
      </c>
      <c r="R8" s="28">
        <f t="shared" si="2"/>
        <v>6415249873</v>
      </c>
      <c r="S8" s="28">
        <f t="shared" si="2"/>
        <v>6411078351</v>
      </c>
      <c r="T8" s="28">
        <f t="shared" si="2"/>
        <v>6085731831</v>
      </c>
      <c r="U8" s="30">
        <f t="shared" ref="U8:U21" si="3">+O8-R8</f>
        <v>7076344127</v>
      </c>
      <c r="V8" s="31">
        <f t="shared" ref="V8:V21" si="4">+R8/O8</f>
        <v>0.47549977215442446</v>
      </c>
      <c r="W8" s="31">
        <f t="shared" ref="W8:W21" si="5">+S8/O8</f>
        <v>0.47519057799990128</v>
      </c>
      <c r="X8" s="31">
        <f t="shared" ref="X8:X21" si="6">+T8/O8</f>
        <v>0.45107582032189819</v>
      </c>
      <c r="Y8" s="10"/>
      <c r="Z8" s="10"/>
      <c r="AA8" s="10"/>
    </row>
    <row r="9" spans="1:27" ht="35.1" customHeight="1" thickTop="1" thickBot="1" x14ac:dyDescent="0.3">
      <c r="A9" s="4" t="s">
        <v>20</v>
      </c>
      <c r="B9" s="4" t="s">
        <v>21</v>
      </c>
      <c r="C9" s="4" t="s">
        <v>21</v>
      </c>
      <c r="D9" s="4" t="s">
        <v>21</v>
      </c>
      <c r="E9" s="4"/>
      <c r="F9" s="4" t="s">
        <v>22</v>
      </c>
      <c r="G9" s="4" t="s">
        <v>39</v>
      </c>
      <c r="H9" s="4" t="s">
        <v>34</v>
      </c>
      <c r="I9" s="5" t="s">
        <v>23</v>
      </c>
      <c r="J9" s="7">
        <v>9012194000</v>
      </c>
      <c r="K9" s="7">
        <v>0</v>
      </c>
      <c r="L9" s="7">
        <v>0</v>
      </c>
      <c r="M9" s="7">
        <v>9012194000</v>
      </c>
      <c r="N9" s="7">
        <v>0</v>
      </c>
      <c r="O9" s="11">
        <f t="shared" si="1"/>
        <v>9012194000</v>
      </c>
      <c r="P9" s="7">
        <v>9012194000</v>
      </c>
      <c r="Q9" s="7">
        <v>0</v>
      </c>
      <c r="R9" s="7">
        <v>4269219552</v>
      </c>
      <c r="S9" s="7">
        <v>4267167613</v>
      </c>
      <c r="T9" s="7">
        <v>3941821093</v>
      </c>
      <c r="U9" s="8">
        <f t="shared" si="3"/>
        <v>4742974448</v>
      </c>
      <c r="V9" s="9">
        <f t="shared" si="4"/>
        <v>0.47371589559656618</v>
      </c>
      <c r="W9" s="9">
        <f t="shared" si="5"/>
        <v>0.47348821086186116</v>
      </c>
      <c r="X9" s="9">
        <f t="shared" si="6"/>
        <v>0.43738750996705134</v>
      </c>
      <c r="Y9" s="10"/>
      <c r="Z9" s="10"/>
      <c r="AA9" s="10"/>
    </row>
    <row r="10" spans="1:27" ht="35.1" customHeight="1" thickTop="1" thickBot="1" x14ac:dyDescent="0.3">
      <c r="A10" s="4" t="s">
        <v>20</v>
      </c>
      <c r="B10" s="4" t="s">
        <v>21</v>
      </c>
      <c r="C10" s="4" t="s">
        <v>21</v>
      </c>
      <c r="D10" s="4" t="s">
        <v>24</v>
      </c>
      <c r="E10" s="4"/>
      <c r="F10" s="4" t="s">
        <v>22</v>
      </c>
      <c r="G10" s="4" t="s">
        <v>39</v>
      </c>
      <c r="H10" s="4" t="s">
        <v>34</v>
      </c>
      <c r="I10" s="5" t="s">
        <v>25</v>
      </c>
      <c r="J10" s="7">
        <v>3278742000</v>
      </c>
      <c r="K10" s="7">
        <v>0</v>
      </c>
      <c r="L10" s="7">
        <v>0</v>
      </c>
      <c r="M10" s="7">
        <v>3278742000</v>
      </c>
      <c r="N10" s="7">
        <v>0</v>
      </c>
      <c r="O10" s="11">
        <f t="shared" si="1"/>
        <v>3278742000</v>
      </c>
      <c r="P10" s="7">
        <v>3278742000</v>
      </c>
      <c r="Q10" s="7">
        <v>0</v>
      </c>
      <c r="R10" s="7">
        <v>1603136966</v>
      </c>
      <c r="S10" s="7">
        <v>1603136966</v>
      </c>
      <c r="T10" s="7">
        <v>1603136966</v>
      </c>
      <c r="U10" s="8">
        <f t="shared" si="3"/>
        <v>1675605034</v>
      </c>
      <c r="V10" s="9">
        <f t="shared" si="4"/>
        <v>0.48894879987507406</v>
      </c>
      <c r="W10" s="9">
        <f t="shared" si="5"/>
        <v>0.48894879987507406</v>
      </c>
      <c r="X10" s="9">
        <f t="shared" si="6"/>
        <v>0.48894879987507406</v>
      </c>
      <c r="Y10" s="10"/>
      <c r="Z10" s="10"/>
      <c r="AA10" s="10"/>
    </row>
    <row r="11" spans="1:27" ht="35.1" customHeight="1" thickTop="1" thickBot="1" x14ac:dyDescent="0.3">
      <c r="A11" s="4" t="s">
        <v>20</v>
      </c>
      <c r="B11" s="4" t="s">
        <v>21</v>
      </c>
      <c r="C11" s="4" t="s">
        <v>21</v>
      </c>
      <c r="D11" s="4" t="s">
        <v>26</v>
      </c>
      <c r="E11" s="4"/>
      <c r="F11" s="4" t="s">
        <v>22</v>
      </c>
      <c r="G11" s="4" t="s">
        <v>39</v>
      </c>
      <c r="H11" s="4" t="s">
        <v>34</v>
      </c>
      <c r="I11" s="5" t="s">
        <v>27</v>
      </c>
      <c r="J11" s="7">
        <v>1200658000</v>
      </c>
      <c r="K11" s="7">
        <v>0</v>
      </c>
      <c r="L11" s="7">
        <v>0</v>
      </c>
      <c r="M11" s="7">
        <v>1200658000</v>
      </c>
      <c r="N11" s="7">
        <v>0</v>
      </c>
      <c r="O11" s="11">
        <f t="shared" si="1"/>
        <v>1200658000</v>
      </c>
      <c r="P11" s="7">
        <v>1200658000</v>
      </c>
      <c r="Q11" s="7">
        <v>0</v>
      </c>
      <c r="R11" s="7">
        <v>542893355</v>
      </c>
      <c r="S11" s="7">
        <v>540773772</v>
      </c>
      <c r="T11" s="7">
        <v>540773772</v>
      </c>
      <c r="U11" s="8">
        <f t="shared" si="3"/>
        <v>657764645</v>
      </c>
      <c r="V11" s="9">
        <f t="shared" si="4"/>
        <v>0.45216319301582963</v>
      </c>
      <c r="W11" s="9">
        <f t="shared" si="5"/>
        <v>0.45039784185005222</v>
      </c>
      <c r="X11" s="9">
        <f t="shared" si="6"/>
        <v>0.45039784185005222</v>
      </c>
      <c r="Y11" s="10"/>
      <c r="Z11" s="10"/>
      <c r="AA11" s="10"/>
    </row>
    <row r="12" spans="1:27" ht="35.1" customHeight="1" thickTop="1" thickBot="1" x14ac:dyDescent="0.3">
      <c r="A12" s="4" t="s">
        <v>20</v>
      </c>
      <c r="B12" s="4" t="s">
        <v>21</v>
      </c>
      <c r="C12" s="4" t="s">
        <v>21</v>
      </c>
      <c r="D12" s="4" t="s">
        <v>29</v>
      </c>
      <c r="E12" s="4"/>
      <c r="F12" s="4" t="s">
        <v>22</v>
      </c>
      <c r="G12" s="4" t="s">
        <v>39</v>
      </c>
      <c r="H12" s="4" t="s">
        <v>34</v>
      </c>
      <c r="I12" s="5" t="s">
        <v>40</v>
      </c>
      <c r="J12" s="7">
        <v>620277000</v>
      </c>
      <c r="K12" s="7">
        <v>0</v>
      </c>
      <c r="L12" s="7">
        <v>0</v>
      </c>
      <c r="M12" s="7">
        <v>620277000</v>
      </c>
      <c r="N12" s="7">
        <v>620277000</v>
      </c>
      <c r="O12" s="11">
        <f t="shared" si="1"/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8">
        <f t="shared" si="3"/>
        <v>0</v>
      </c>
      <c r="V12" s="9">
        <v>0</v>
      </c>
      <c r="W12" s="9">
        <v>0</v>
      </c>
      <c r="X12" s="9">
        <v>0</v>
      </c>
      <c r="Y12" s="10"/>
      <c r="Z12" s="10"/>
      <c r="AA12" s="10"/>
    </row>
    <row r="13" spans="1:27" ht="35.1" customHeight="1" thickTop="1" thickBot="1" x14ac:dyDescent="0.3">
      <c r="A13" s="26" t="s">
        <v>20</v>
      </c>
      <c r="B13" s="26"/>
      <c r="C13" s="26"/>
      <c r="D13" s="26"/>
      <c r="E13" s="26"/>
      <c r="F13" s="26"/>
      <c r="G13" s="26"/>
      <c r="H13" s="26"/>
      <c r="I13" s="27" t="s">
        <v>45</v>
      </c>
      <c r="J13" s="28">
        <f>+J14</f>
        <v>1916845000</v>
      </c>
      <c r="K13" s="28">
        <f t="shared" ref="K13:T13" si="7">+K14</f>
        <v>0</v>
      </c>
      <c r="L13" s="28">
        <f t="shared" si="7"/>
        <v>0</v>
      </c>
      <c r="M13" s="28">
        <f t="shared" si="7"/>
        <v>1916845000</v>
      </c>
      <c r="N13" s="28">
        <f t="shared" si="7"/>
        <v>0</v>
      </c>
      <c r="O13" s="29">
        <f t="shared" si="1"/>
        <v>1916845000</v>
      </c>
      <c r="P13" s="28">
        <f t="shared" si="7"/>
        <v>1858967325.78</v>
      </c>
      <c r="Q13" s="28">
        <f t="shared" si="7"/>
        <v>57877674.219999999</v>
      </c>
      <c r="R13" s="28">
        <f t="shared" si="7"/>
        <v>1300197492.1800001</v>
      </c>
      <c r="S13" s="28">
        <f t="shared" si="7"/>
        <v>768085315.52999997</v>
      </c>
      <c r="T13" s="28">
        <f t="shared" si="7"/>
        <v>768085315.52999997</v>
      </c>
      <c r="U13" s="30">
        <f t="shared" si="3"/>
        <v>616647507.81999993</v>
      </c>
      <c r="V13" s="31">
        <f t="shared" si="4"/>
        <v>0.67830079749797201</v>
      </c>
      <c r="W13" s="31">
        <f t="shared" si="5"/>
        <v>0.40070288183447278</v>
      </c>
      <c r="X13" s="31">
        <f t="shared" si="6"/>
        <v>0.40070288183447278</v>
      </c>
      <c r="Y13" s="10"/>
      <c r="Z13" s="10"/>
      <c r="AA13" s="10"/>
    </row>
    <row r="14" spans="1:27" ht="35.1" customHeight="1" thickTop="1" thickBot="1" x14ac:dyDescent="0.3">
      <c r="A14" s="4" t="s">
        <v>20</v>
      </c>
      <c r="B14" s="4" t="s">
        <v>24</v>
      </c>
      <c r="C14" s="4"/>
      <c r="D14" s="4"/>
      <c r="E14" s="4"/>
      <c r="F14" s="4" t="s">
        <v>22</v>
      </c>
      <c r="G14" s="4" t="s">
        <v>39</v>
      </c>
      <c r="H14" s="4" t="s">
        <v>34</v>
      </c>
      <c r="I14" s="5" t="s">
        <v>28</v>
      </c>
      <c r="J14" s="7">
        <v>1916845000</v>
      </c>
      <c r="K14" s="7">
        <v>0</v>
      </c>
      <c r="L14" s="7">
        <v>0</v>
      </c>
      <c r="M14" s="7">
        <v>1916845000</v>
      </c>
      <c r="N14" s="7">
        <v>0</v>
      </c>
      <c r="O14" s="11">
        <f t="shared" si="1"/>
        <v>1916845000</v>
      </c>
      <c r="P14" s="7">
        <v>1858967325.78</v>
      </c>
      <c r="Q14" s="7">
        <v>57877674.219999999</v>
      </c>
      <c r="R14" s="7">
        <v>1300197492.1800001</v>
      </c>
      <c r="S14" s="7">
        <v>768085315.52999997</v>
      </c>
      <c r="T14" s="7">
        <v>768085315.52999997</v>
      </c>
      <c r="U14" s="8">
        <f t="shared" si="3"/>
        <v>616647507.81999993</v>
      </c>
      <c r="V14" s="9">
        <f t="shared" si="4"/>
        <v>0.67830079749797201</v>
      </c>
      <c r="W14" s="9">
        <f t="shared" si="5"/>
        <v>0.40070288183447278</v>
      </c>
      <c r="X14" s="9">
        <f t="shared" si="6"/>
        <v>0.40070288183447278</v>
      </c>
      <c r="Y14" s="10"/>
      <c r="Z14" s="10"/>
      <c r="AA14" s="10"/>
    </row>
    <row r="15" spans="1:27" ht="35.1" customHeight="1" thickTop="1" thickBot="1" x14ac:dyDescent="0.3">
      <c r="A15" s="26" t="s">
        <v>20</v>
      </c>
      <c r="B15" s="26"/>
      <c r="C15" s="26"/>
      <c r="D15" s="26"/>
      <c r="E15" s="26"/>
      <c r="F15" s="26"/>
      <c r="G15" s="26"/>
      <c r="H15" s="26"/>
      <c r="I15" s="27" t="s">
        <v>46</v>
      </c>
      <c r="J15" s="28">
        <f>+J16</f>
        <v>60000000</v>
      </c>
      <c r="K15" s="28">
        <f t="shared" ref="K15:T15" si="8">+K16</f>
        <v>0</v>
      </c>
      <c r="L15" s="28">
        <f t="shared" si="8"/>
        <v>0</v>
      </c>
      <c r="M15" s="28">
        <f t="shared" si="8"/>
        <v>60000000</v>
      </c>
      <c r="N15" s="28">
        <f t="shared" si="8"/>
        <v>0</v>
      </c>
      <c r="O15" s="29">
        <f t="shared" si="1"/>
        <v>60000000</v>
      </c>
      <c r="P15" s="28">
        <f t="shared" si="8"/>
        <v>60000000</v>
      </c>
      <c r="Q15" s="28">
        <f t="shared" si="8"/>
        <v>0</v>
      </c>
      <c r="R15" s="28">
        <f t="shared" si="8"/>
        <v>15067649</v>
      </c>
      <c r="S15" s="28">
        <f t="shared" si="8"/>
        <v>15067649</v>
      </c>
      <c r="T15" s="28">
        <f t="shared" si="8"/>
        <v>15067649</v>
      </c>
      <c r="U15" s="30">
        <f t="shared" si="3"/>
        <v>44932351</v>
      </c>
      <c r="V15" s="31">
        <f t="shared" si="4"/>
        <v>0.25112748333333335</v>
      </c>
      <c r="W15" s="31">
        <f t="shared" si="5"/>
        <v>0.25112748333333335</v>
      </c>
      <c r="X15" s="31">
        <f t="shared" si="6"/>
        <v>0.25112748333333335</v>
      </c>
      <c r="Y15" s="10"/>
      <c r="Z15" s="10"/>
      <c r="AA15" s="10"/>
    </row>
    <row r="16" spans="1:27" ht="35.1" customHeight="1" thickTop="1" thickBot="1" x14ac:dyDescent="0.3">
      <c r="A16" s="4" t="s">
        <v>20</v>
      </c>
      <c r="B16" s="4" t="s">
        <v>26</v>
      </c>
      <c r="C16" s="4" t="s">
        <v>29</v>
      </c>
      <c r="D16" s="4" t="s">
        <v>24</v>
      </c>
      <c r="E16" s="4" t="s">
        <v>30</v>
      </c>
      <c r="F16" s="4" t="s">
        <v>22</v>
      </c>
      <c r="G16" s="4" t="s">
        <v>39</v>
      </c>
      <c r="H16" s="4" t="s">
        <v>34</v>
      </c>
      <c r="I16" s="5" t="s">
        <v>31</v>
      </c>
      <c r="J16" s="7">
        <v>60000000</v>
      </c>
      <c r="K16" s="7">
        <v>0</v>
      </c>
      <c r="L16" s="7">
        <v>0</v>
      </c>
      <c r="M16" s="7">
        <v>60000000</v>
      </c>
      <c r="N16" s="7">
        <v>0</v>
      </c>
      <c r="O16" s="11">
        <f t="shared" si="1"/>
        <v>60000000</v>
      </c>
      <c r="P16" s="7">
        <v>60000000</v>
      </c>
      <c r="Q16" s="7">
        <v>0</v>
      </c>
      <c r="R16" s="7">
        <v>15067649</v>
      </c>
      <c r="S16" s="7">
        <v>15067649</v>
      </c>
      <c r="T16" s="7">
        <v>15067649</v>
      </c>
      <c r="U16" s="8">
        <f t="shared" si="3"/>
        <v>44932351</v>
      </c>
      <c r="V16" s="9">
        <f t="shared" si="4"/>
        <v>0.25112748333333335</v>
      </c>
      <c r="W16" s="9">
        <f t="shared" si="5"/>
        <v>0.25112748333333335</v>
      </c>
      <c r="X16" s="9">
        <f t="shared" si="6"/>
        <v>0.25112748333333335</v>
      </c>
      <c r="Y16" s="10"/>
      <c r="Z16" s="10"/>
      <c r="AA16" s="10"/>
    </row>
    <row r="17" spans="1:27" ht="35.1" customHeight="1" thickTop="1" thickBot="1" x14ac:dyDescent="0.3">
      <c r="A17" s="26" t="s">
        <v>20</v>
      </c>
      <c r="B17" s="26"/>
      <c r="C17" s="26"/>
      <c r="D17" s="26"/>
      <c r="E17" s="26"/>
      <c r="F17" s="26"/>
      <c r="G17" s="26"/>
      <c r="H17" s="26"/>
      <c r="I17" s="27" t="s">
        <v>47</v>
      </c>
      <c r="J17" s="28">
        <f>+J18</f>
        <v>4046000</v>
      </c>
      <c r="K17" s="28">
        <f t="shared" ref="K17:T17" si="9">+K18</f>
        <v>0</v>
      </c>
      <c r="L17" s="28">
        <f t="shared" si="9"/>
        <v>0</v>
      </c>
      <c r="M17" s="28">
        <f t="shared" si="9"/>
        <v>4046000</v>
      </c>
      <c r="N17" s="28">
        <f t="shared" si="9"/>
        <v>0</v>
      </c>
      <c r="O17" s="29">
        <f t="shared" si="1"/>
        <v>4046000</v>
      </c>
      <c r="P17" s="28">
        <f t="shared" si="9"/>
        <v>0</v>
      </c>
      <c r="Q17" s="28">
        <f t="shared" si="9"/>
        <v>4046000</v>
      </c>
      <c r="R17" s="28">
        <f t="shared" si="9"/>
        <v>0</v>
      </c>
      <c r="S17" s="28">
        <f t="shared" si="9"/>
        <v>0</v>
      </c>
      <c r="T17" s="28">
        <f t="shared" si="9"/>
        <v>0</v>
      </c>
      <c r="U17" s="30">
        <f t="shared" si="3"/>
        <v>4046000</v>
      </c>
      <c r="V17" s="31">
        <f t="shared" si="4"/>
        <v>0</v>
      </c>
      <c r="W17" s="31">
        <f t="shared" si="5"/>
        <v>0</v>
      </c>
      <c r="X17" s="31">
        <f t="shared" si="6"/>
        <v>0</v>
      </c>
      <c r="Y17" s="10"/>
      <c r="Z17" s="10"/>
      <c r="AA17" s="10"/>
    </row>
    <row r="18" spans="1:27" ht="35.1" customHeight="1" thickTop="1" thickBot="1" x14ac:dyDescent="0.3">
      <c r="A18" s="4" t="s">
        <v>20</v>
      </c>
      <c r="B18" s="4" t="s">
        <v>32</v>
      </c>
      <c r="C18" s="4" t="s">
        <v>21</v>
      </c>
      <c r="D18" s="4"/>
      <c r="E18" s="4"/>
      <c r="F18" s="4" t="s">
        <v>22</v>
      </c>
      <c r="G18" s="4" t="s">
        <v>39</v>
      </c>
      <c r="H18" s="4" t="s">
        <v>34</v>
      </c>
      <c r="I18" s="5" t="s">
        <v>33</v>
      </c>
      <c r="J18" s="7">
        <v>4046000</v>
      </c>
      <c r="K18" s="7">
        <v>0</v>
      </c>
      <c r="L18" s="7">
        <v>0</v>
      </c>
      <c r="M18" s="7">
        <v>4046000</v>
      </c>
      <c r="N18" s="7">
        <v>0</v>
      </c>
      <c r="O18" s="11">
        <f t="shared" si="1"/>
        <v>4046000</v>
      </c>
      <c r="P18" s="7">
        <v>0</v>
      </c>
      <c r="Q18" s="7">
        <v>4046000</v>
      </c>
      <c r="R18" s="7">
        <v>0</v>
      </c>
      <c r="S18" s="7">
        <v>0</v>
      </c>
      <c r="T18" s="7">
        <v>0</v>
      </c>
      <c r="U18" s="8">
        <f t="shared" si="3"/>
        <v>4046000</v>
      </c>
      <c r="V18" s="9">
        <f t="shared" si="4"/>
        <v>0</v>
      </c>
      <c r="W18" s="9">
        <f t="shared" si="5"/>
        <v>0</v>
      </c>
      <c r="X18" s="9">
        <f t="shared" si="6"/>
        <v>0</v>
      </c>
      <c r="Y18" s="10"/>
      <c r="Z18" s="10"/>
      <c r="AA18" s="10"/>
    </row>
    <row r="19" spans="1:27" ht="35.1" customHeight="1" thickTop="1" thickBot="1" x14ac:dyDescent="0.3">
      <c r="A19" s="26" t="s">
        <v>35</v>
      </c>
      <c r="B19" s="26"/>
      <c r="C19" s="26"/>
      <c r="D19" s="26"/>
      <c r="E19" s="26"/>
      <c r="F19" s="26"/>
      <c r="G19" s="26"/>
      <c r="H19" s="26"/>
      <c r="I19" s="27" t="s">
        <v>44</v>
      </c>
      <c r="J19" s="28">
        <f>+J20</f>
        <v>9778779830</v>
      </c>
      <c r="K19" s="28">
        <f t="shared" ref="K19:T19" si="10">+K20</f>
        <v>0</v>
      </c>
      <c r="L19" s="28">
        <f t="shared" si="10"/>
        <v>0</v>
      </c>
      <c r="M19" s="28">
        <f t="shared" si="10"/>
        <v>9778779830</v>
      </c>
      <c r="N19" s="28">
        <f t="shared" si="10"/>
        <v>0</v>
      </c>
      <c r="O19" s="29">
        <f t="shared" si="1"/>
        <v>9778779830</v>
      </c>
      <c r="P19" s="28">
        <f t="shared" si="10"/>
        <v>9529933073</v>
      </c>
      <c r="Q19" s="28">
        <f t="shared" si="10"/>
        <v>248846757</v>
      </c>
      <c r="R19" s="28">
        <f t="shared" si="10"/>
        <v>4817590792.29</v>
      </c>
      <c r="S19" s="28">
        <f t="shared" si="10"/>
        <v>1942799270.4200001</v>
      </c>
      <c r="T19" s="28">
        <f t="shared" si="10"/>
        <v>1886912171.3900001</v>
      </c>
      <c r="U19" s="30">
        <f t="shared" si="3"/>
        <v>4961189037.71</v>
      </c>
      <c r="V19" s="31">
        <f t="shared" si="4"/>
        <v>0.49265766036681491</v>
      </c>
      <c r="W19" s="31">
        <f t="shared" si="5"/>
        <v>0.19867501919408692</v>
      </c>
      <c r="X19" s="31">
        <f t="shared" si="6"/>
        <v>0.19295987885944663</v>
      </c>
      <c r="Y19" s="10"/>
      <c r="Z19" s="10"/>
      <c r="AA19" s="10"/>
    </row>
    <row r="20" spans="1:27" ht="51" customHeight="1" thickTop="1" thickBot="1" x14ac:dyDescent="0.3">
      <c r="A20" s="4" t="s">
        <v>35</v>
      </c>
      <c r="B20" s="4" t="s">
        <v>36</v>
      </c>
      <c r="C20" s="4" t="s">
        <v>37</v>
      </c>
      <c r="D20" s="4" t="s">
        <v>38</v>
      </c>
      <c r="E20" s="4"/>
      <c r="F20" s="4" t="s">
        <v>22</v>
      </c>
      <c r="G20" s="4" t="s">
        <v>39</v>
      </c>
      <c r="H20" s="4" t="s">
        <v>34</v>
      </c>
      <c r="I20" s="5" t="s">
        <v>41</v>
      </c>
      <c r="J20" s="7">
        <v>9778779830</v>
      </c>
      <c r="K20" s="7">
        <v>0</v>
      </c>
      <c r="L20" s="7">
        <v>0</v>
      </c>
      <c r="M20" s="7">
        <v>9778779830</v>
      </c>
      <c r="N20" s="7">
        <v>0</v>
      </c>
      <c r="O20" s="11">
        <f t="shared" si="1"/>
        <v>9778779830</v>
      </c>
      <c r="P20" s="7">
        <v>9529933073</v>
      </c>
      <c r="Q20" s="7">
        <v>248846757</v>
      </c>
      <c r="R20" s="7">
        <v>4817590792.29</v>
      </c>
      <c r="S20" s="7">
        <v>1942799270.4200001</v>
      </c>
      <c r="T20" s="7">
        <v>1886912171.3900001</v>
      </c>
      <c r="U20" s="8">
        <f t="shared" si="3"/>
        <v>4961189037.71</v>
      </c>
      <c r="V20" s="9">
        <f t="shared" si="4"/>
        <v>0.49265766036681491</v>
      </c>
      <c r="W20" s="9">
        <f t="shared" si="5"/>
        <v>0.19867501919408692</v>
      </c>
      <c r="X20" s="9">
        <f t="shared" si="6"/>
        <v>0.19295987885944663</v>
      </c>
      <c r="Y20" s="10"/>
      <c r="Z20" s="10"/>
      <c r="AA20" s="10"/>
    </row>
    <row r="21" spans="1:27" ht="25.5" customHeight="1" thickTop="1" thickBot="1" x14ac:dyDescent="0.3">
      <c r="A21" s="26" t="s">
        <v>0</v>
      </c>
      <c r="B21" s="26" t="s">
        <v>0</v>
      </c>
      <c r="C21" s="26" t="s">
        <v>0</v>
      </c>
      <c r="D21" s="26" t="s">
        <v>0</v>
      </c>
      <c r="E21" s="26" t="s">
        <v>0</v>
      </c>
      <c r="F21" s="26" t="s">
        <v>0</v>
      </c>
      <c r="G21" s="26" t="s">
        <v>0</v>
      </c>
      <c r="H21" s="26" t="s">
        <v>0</v>
      </c>
      <c r="I21" s="27" t="s">
        <v>48</v>
      </c>
      <c r="J21" s="28">
        <f>+J7+J19</f>
        <v>25871541830</v>
      </c>
      <c r="K21" s="28">
        <f t="shared" ref="K21:T21" si="11">+K7+K19</f>
        <v>0</v>
      </c>
      <c r="L21" s="28">
        <f t="shared" si="11"/>
        <v>0</v>
      </c>
      <c r="M21" s="28">
        <f t="shared" si="11"/>
        <v>25871541830</v>
      </c>
      <c r="N21" s="28">
        <f t="shared" si="11"/>
        <v>620277000</v>
      </c>
      <c r="O21" s="29">
        <f t="shared" si="1"/>
        <v>25251264830</v>
      </c>
      <c r="P21" s="28">
        <f t="shared" si="11"/>
        <v>24940494398.779999</v>
      </c>
      <c r="Q21" s="28">
        <f t="shared" si="11"/>
        <v>310770431.22000003</v>
      </c>
      <c r="R21" s="28">
        <f t="shared" si="11"/>
        <v>12548105806.470001</v>
      </c>
      <c r="S21" s="28">
        <f t="shared" si="11"/>
        <v>9137030585.9500008</v>
      </c>
      <c r="T21" s="28">
        <f t="shared" si="11"/>
        <v>8755796966.9200001</v>
      </c>
      <c r="U21" s="30">
        <f t="shared" si="3"/>
        <v>12703159023.529999</v>
      </c>
      <c r="V21" s="31">
        <f t="shared" si="4"/>
        <v>0.49692979305979584</v>
      </c>
      <c r="W21" s="31">
        <f t="shared" si="5"/>
        <v>0.36184447184976914</v>
      </c>
      <c r="X21" s="31">
        <f t="shared" si="6"/>
        <v>0.34674686697347507</v>
      </c>
      <c r="Y21" s="10"/>
    </row>
    <row r="22" spans="1:27" ht="15.75" thickTop="1" x14ac:dyDescent="0.25">
      <c r="A22" s="12" t="s">
        <v>58</v>
      </c>
      <c r="B22" s="13"/>
      <c r="C22" s="13"/>
      <c r="D22" s="13"/>
      <c r="E22" s="14"/>
      <c r="F22" s="14"/>
      <c r="G22" s="15"/>
      <c r="H22" s="16"/>
      <c r="I22" s="16"/>
      <c r="J22" s="17"/>
      <c r="K22" s="12"/>
      <c r="L22" s="12"/>
      <c r="M22" s="12"/>
      <c r="N22" s="12"/>
      <c r="P22" s="18"/>
    </row>
    <row r="23" spans="1:27" x14ac:dyDescent="0.25">
      <c r="A23" s="12" t="s">
        <v>59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P23" s="18"/>
      <c r="U23" s="3"/>
      <c r="V23" s="2"/>
      <c r="W23" s="2"/>
      <c r="X23" s="2"/>
    </row>
    <row r="24" spans="1:27" x14ac:dyDescent="0.25">
      <c r="A24" s="12" t="s">
        <v>60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P24" s="18"/>
      <c r="U24" s="3"/>
      <c r="V24" s="2"/>
      <c r="W24" s="2"/>
      <c r="X24" s="2"/>
    </row>
    <row r="25" spans="1:27" x14ac:dyDescent="0.25">
      <c r="U25" s="3"/>
      <c r="V25" s="2"/>
      <c r="W25" s="2"/>
      <c r="X25" s="2"/>
    </row>
    <row r="26" spans="1:27" x14ac:dyDescent="0.25">
      <c r="U26" s="3"/>
      <c r="V26" s="2"/>
      <c r="W26" s="2"/>
      <c r="X26" s="2"/>
    </row>
    <row r="27" spans="1:27" x14ac:dyDescent="0.25">
      <c r="U27" s="3"/>
      <c r="V27" s="2"/>
      <c r="W27" s="2"/>
      <c r="X27" s="2"/>
    </row>
    <row r="28" spans="1:27" x14ac:dyDescent="0.25">
      <c r="U28" s="3"/>
      <c r="V28" s="2"/>
      <c r="W28" s="2"/>
      <c r="X28" s="2"/>
    </row>
    <row r="29" spans="1:27" x14ac:dyDescent="0.25">
      <c r="U29" s="3"/>
      <c r="V29" s="2"/>
      <c r="W29" s="2"/>
      <c r="X29" s="2"/>
    </row>
    <row r="30" spans="1:27" x14ac:dyDescent="0.25">
      <c r="U30" s="3"/>
      <c r="V30" s="2"/>
      <c r="W30" s="2"/>
      <c r="X30" s="2"/>
    </row>
    <row r="31" spans="1:27" x14ac:dyDescent="0.25">
      <c r="U31" s="3"/>
      <c r="V31" s="2"/>
      <c r="W31" s="2"/>
      <c r="X31" s="2"/>
    </row>
    <row r="32" spans="1:27" x14ac:dyDescent="0.25">
      <c r="U32" s="3"/>
      <c r="V32" s="2"/>
      <c r="W32" s="2"/>
      <c r="X32" s="2"/>
    </row>
    <row r="33" spans="21:24" x14ac:dyDescent="0.25">
      <c r="U33" s="3"/>
      <c r="V33" s="2"/>
      <c r="W33" s="2"/>
      <c r="X33" s="2"/>
    </row>
    <row r="34" spans="21:24" x14ac:dyDescent="0.25">
      <c r="U34" s="3"/>
      <c r="V34" s="3"/>
      <c r="W34" s="3"/>
      <c r="X34" s="3"/>
    </row>
    <row r="35" spans="21:24" x14ac:dyDescent="0.25">
      <c r="U35" s="3"/>
      <c r="V35" s="3"/>
      <c r="W35" s="3"/>
      <c r="X35" s="3"/>
    </row>
    <row r="36" spans="21:24" x14ac:dyDescent="0.25">
      <c r="U36" s="3"/>
      <c r="V36" s="3"/>
      <c r="W36" s="3"/>
      <c r="X36" s="3"/>
    </row>
    <row r="70" ht="19.5" customHeight="1" x14ac:dyDescent="0.25"/>
    <row r="71" ht="33.950000000000003" customHeight="1" x14ac:dyDescent="0.25"/>
  </sheetData>
  <mergeCells count="4">
    <mergeCell ref="A2:X2"/>
    <mergeCell ref="A3:X3"/>
    <mergeCell ref="A4:X4"/>
    <mergeCell ref="T5:X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DIRECCIÓN DE COMERCIO EXT</vt:lpstr>
      <vt:lpstr>'DIRECCIÓN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2022-07-06T12:55:05Z</cp:lastPrinted>
  <dcterms:created xsi:type="dcterms:W3CDTF">2022-07-01T12:46:39Z</dcterms:created>
  <dcterms:modified xsi:type="dcterms:W3CDTF">2022-07-06T12:55:55Z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