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2\PAGINA WEB 2022\FEBRERO 28 DE 2022\PDF\"/>
    </mc:Choice>
  </mc:AlternateContent>
  <bookViews>
    <workbookView xWindow="240" yWindow="120" windowWidth="18060" windowHeight="7050"/>
  </bookViews>
  <sheets>
    <sheet name="GESTION GENERAL " sheetId="1" r:id="rId1"/>
  </sheets>
  <definedNames>
    <definedName name="_xlnm.Print_Titles" localSheetId="0">'GESTION GENERAL '!$7:$7</definedName>
  </definedNames>
  <calcPr calcId="152511"/>
</workbook>
</file>

<file path=xl/calcChain.xml><?xml version="1.0" encoding="utf-8"?>
<calcChain xmlns="http://schemas.openxmlformats.org/spreadsheetml/2006/main">
  <c r="V57" i="1" l="1"/>
  <c r="U57" i="1"/>
  <c r="T57" i="1"/>
  <c r="S57" i="1"/>
  <c r="V56" i="1"/>
  <c r="U56" i="1"/>
  <c r="T56" i="1"/>
  <c r="S56" i="1"/>
  <c r="V55" i="1"/>
  <c r="U55" i="1"/>
  <c r="T55" i="1"/>
  <c r="S55" i="1"/>
  <c r="V54" i="1"/>
  <c r="U54" i="1"/>
  <c r="T54" i="1"/>
  <c r="S54" i="1"/>
  <c r="V53" i="1"/>
  <c r="U53" i="1"/>
  <c r="T53" i="1"/>
  <c r="S53" i="1"/>
  <c r="V52" i="1"/>
  <c r="U52" i="1"/>
  <c r="T52" i="1"/>
  <c r="S52" i="1"/>
  <c r="V51" i="1"/>
  <c r="U51" i="1"/>
  <c r="T51" i="1"/>
  <c r="S51" i="1"/>
  <c r="V50" i="1"/>
  <c r="U50" i="1"/>
  <c r="T50" i="1"/>
  <c r="S50" i="1"/>
  <c r="V49" i="1"/>
  <c r="U49" i="1"/>
  <c r="T49" i="1"/>
  <c r="S49" i="1"/>
  <c r="V48" i="1"/>
  <c r="U48" i="1"/>
  <c r="T48" i="1"/>
  <c r="S48" i="1"/>
  <c r="V47" i="1"/>
  <c r="U47" i="1"/>
  <c r="T47" i="1"/>
  <c r="S47" i="1"/>
  <c r="V46" i="1"/>
  <c r="U46" i="1"/>
  <c r="T46" i="1"/>
  <c r="S46" i="1"/>
  <c r="V45" i="1"/>
  <c r="U45" i="1"/>
  <c r="T45" i="1"/>
  <c r="S45" i="1"/>
  <c r="V44" i="1"/>
  <c r="U44" i="1"/>
  <c r="T44" i="1"/>
  <c r="S44" i="1"/>
  <c r="V43" i="1"/>
  <c r="U43" i="1"/>
  <c r="T43" i="1"/>
  <c r="S43" i="1"/>
  <c r="V42" i="1"/>
  <c r="U42" i="1"/>
  <c r="T42" i="1"/>
  <c r="S42" i="1"/>
  <c r="V41" i="1"/>
  <c r="U41" i="1"/>
  <c r="T41" i="1"/>
  <c r="S41" i="1"/>
  <c r="V40" i="1"/>
  <c r="U40" i="1"/>
  <c r="T40" i="1"/>
  <c r="S40" i="1"/>
  <c r="V39" i="1"/>
  <c r="U39" i="1"/>
  <c r="T39" i="1"/>
  <c r="S39" i="1"/>
  <c r="V38" i="1"/>
  <c r="U38" i="1"/>
  <c r="T38" i="1"/>
  <c r="S38" i="1"/>
  <c r="V37" i="1"/>
  <c r="U37" i="1"/>
  <c r="T37" i="1"/>
  <c r="S37" i="1"/>
  <c r="V36" i="1"/>
  <c r="U36" i="1"/>
  <c r="T36" i="1"/>
  <c r="S36" i="1"/>
  <c r="V35" i="1"/>
  <c r="U35" i="1"/>
  <c r="T35" i="1"/>
  <c r="S35" i="1"/>
  <c r="V34" i="1"/>
  <c r="U34" i="1"/>
  <c r="T34" i="1"/>
  <c r="S34" i="1"/>
  <c r="V33" i="1"/>
  <c r="U33" i="1"/>
  <c r="T33" i="1"/>
  <c r="S33" i="1"/>
  <c r="V31" i="1"/>
  <c r="U31" i="1"/>
  <c r="T31" i="1"/>
  <c r="S31" i="1"/>
  <c r="V29" i="1"/>
  <c r="U29" i="1"/>
  <c r="T29" i="1"/>
  <c r="S29" i="1"/>
  <c r="V28" i="1"/>
  <c r="U28" i="1"/>
  <c r="T28" i="1"/>
  <c r="S28" i="1"/>
  <c r="V26" i="1"/>
  <c r="U26" i="1"/>
  <c r="T26" i="1"/>
  <c r="S26" i="1"/>
  <c r="V25" i="1"/>
  <c r="U25" i="1"/>
  <c r="T25" i="1"/>
  <c r="S25" i="1"/>
  <c r="V24" i="1"/>
  <c r="U24" i="1"/>
  <c r="T24" i="1"/>
  <c r="S24" i="1"/>
  <c r="V23" i="1"/>
  <c r="U23" i="1"/>
  <c r="T23" i="1"/>
  <c r="S23" i="1"/>
  <c r="V22" i="1"/>
  <c r="U22" i="1"/>
  <c r="T22" i="1"/>
  <c r="S22" i="1"/>
  <c r="V21" i="1"/>
  <c r="U21" i="1"/>
  <c r="T21" i="1"/>
  <c r="S21" i="1"/>
  <c r="V20" i="1"/>
  <c r="U20" i="1"/>
  <c r="T20" i="1"/>
  <c r="S20" i="1"/>
  <c r="V19" i="1"/>
  <c r="U19" i="1"/>
  <c r="T19" i="1"/>
  <c r="S19" i="1"/>
  <c r="V18" i="1"/>
  <c r="U18" i="1"/>
  <c r="T18" i="1"/>
  <c r="S18" i="1"/>
  <c r="V17" i="1"/>
  <c r="U17" i="1"/>
  <c r="T17" i="1"/>
  <c r="S17" i="1"/>
  <c r="V16" i="1"/>
  <c r="U16" i="1"/>
  <c r="T16" i="1"/>
  <c r="S16" i="1"/>
  <c r="V14" i="1"/>
  <c r="U14" i="1"/>
  <c r="T14" i="1"/>
  <c r="S14" i="1"/>
  <c r="V12" i="1"/>
  <c r="U12" i="1"/>
  <c r="T12" i="1"/>
  <c r="S12" i="1"/>
  <c r="V11" i="1"/>
  <c r="U11" i="1"/>
  <c r="T11" i="1"/>
  <c r="S11" i="1"/>
  <c r="V10" i="1"/>
  <c r="U10" i="1"/>
  <c r="T10" i="1"/>
  <c r="S10" i="1"/>
  <c r="R32" i="1"/>
  <c r="Q32" i="1"/>
  <c r="P32" i="1"/>
  <c r="O32" i="1"/>
  <c r="N32" i="1"/>
  <c r="M32" i="1"/>
  <c r="L32" i="1"/>
  <c r="K32" i="1"/>
  <c r="J32" i="1"/>
  <c r="R30" i="1"/>
  <c r="Q30" i="1"/>
  <c r="P30" i="1"/>
  <c r="O30" i="1"/>
  <c r="N30" i="1"/>
  <c r="M30" i="1"/>
  <c r="L30" i="1"/>
  <c r="K30" i="1"/>
  <c r="J30" i="1"/>
  <c r="R27" i="1"/>
  <c r="Q27" i="1"/>
  <c r="P27" i="1"/>
  <c r="O27" i="1"/>
  <c r="N27" i="1"/>
  <c r="M27" i="1"/>
  <c r="S27" i="1" s="1"/>
  <c r="L27" i="1"/>
  <c r="K27" i="1"/>
  <c r="J27" i="1"/>
  <c r="R15" i="1"/>
  <c r="Q15" i="1"/>
  <c r="P15" i="1"/>
  <c r="O15" i="1"/>
  <c r="N15" i="1"/>
  <c r="M15" i="1"/>
  <c r="L15" i="1"/>
  <c r="K15" i="1"/>
  <c r="J15" i="1"/>
  <c r="R13" i="1"/>
  <c r="Q13" i="1"/>
  <c r="P13" i="1"/>
  <c r="O13" i="1"/>
  <c r="N13" i="1"/>
  <c r="M13" i="1"/>
  <c r="L13" i="1"/>
  <c r="K13" i="1"/>
  <c r="J13" i="1"/>
  <c r="R9" i="1"/>
  <c r="Q9" i="1"/>
  <c r="P9" i="1"/>
  <c r="O9" i="1"/>
  <c r="N9" i="1"/>
  <c r="M9" i="1"/>
  <c r="L9" i="1"/>
  <c r="K9" i="1"/>
  <c r="J9" i="1"/>
  <c r="S13" i="1" l="1"/>
  <c r="S32" i="1"/>
  <c r="S15" i="1"/>
  <c r="S9" i="1"/>
  <c r="S30" i="1"/>
  <c r="J8" i="1"/>
  <c r="J58" i="1" s="1"/>
  <c r="U32" i="1"/>
  <c r="Q8" i="1"/>
  <c r="Q58" i="1" s="1"/>
  <c r="U15" i="1"/>
  <c r="U30" i="1"/>
  <c r="K8" i="1"/>
  <c r="K58" i="1" s="1"/>
  <c r="R8" i="1"/>
  <c r="R58" i="1" s="1"/>
  <c r="V30" i="1"/>
  <c r="N8" i="1"/>
  <c r="N58" i="1" s="1"/>
  <c r="U13" i="1"/>
  <c r="U27" i="1"/>
  <c r="V13" i="1"/>
  <c r="T15" i="1"/>
  <c r="V27" i="1"/>
  <c r="T30" i="1"/>
  <c r="V32" i="1"/>
  <c r="T13" i="1"/>
  <c r="V15" i="1"/>
  <c r="T27" i="1"/>
  <c r="T32" i="1"/>
  <c r="L8" i="1"/>
  <c r="L58" i="1" s="1"/>
  <c r="O8" i="1"/>
  <c r="O58" i="1" s="1"/>
  <c r="M8" i="1"/>
  <c r="U8" i="1" s="1"/>
  <c r="P8" i="1"/>
  <c r="T9" i="1"/>
  <c r="U9" i="1"/>
  <c r="V9" i="1"/>
  <c r="V8" i="1" l="1"/>
  <c r="P58" i="1"/>
  <c r="T8" i="1"/>
  <c r="M58" i="1"/>
  <c r="S8" i="1"/>
  <c r="S58" i="1" l="1"/>
  <c r="U58" i="1"/>
  <c r="V58" i="1"/>
  <c r="T58" i="1"/>
</calcChain>
</file>

<file path=xl/sharedStrings.xml><?xml version="1.0" encoding="utf-8"?>
<sst xmlns="http://schemas.openxmlformats.org/spreadsheetml/2006/main" count="412" uniqueCount="116">
  <si>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</si>
  <si>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</si>
  <si>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</si>
  <si>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</si>
  <si>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</si>
  <si>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</si>
  <si>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</si>
  <si>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</si>
  <si>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</si>
  <si>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</si>
  <si>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</si>
  <si>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</si>
  <si>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</si>
  <si>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</si>
  <si>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</si>
  <si>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</si>
  <si>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</si>
  <si>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</si>
  <si>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</si>
  <si>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</si>
  <si>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</si>
  <si>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</si>
  <si>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</si>
  <si>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</si>
  <si>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</si>
  <si>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</si>
  <si>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</si>
  <si>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</si>
  <si>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</si>
  <si>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</si>
  <si>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</si>
  <si>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</si>
  <si>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A ORGANIZACIONES INTERNACIONALES</t>
  </si>
  <si>
    <t>04</t>
  </si>
  <si>
    <t>028</t>
  </si>
  <si>
    <t>RECURSOS A BANCOLDEX</t>
  </si>
  <si>
    <t>029</t>
  </si>
  <si>
    <t>RECURSOS AL FONDO FÍLMICO COLOMBIA (FFC) - LEY 1556 DE 2012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</si>
  <si>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</si>
  <si>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</si>
  <si>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</si>
  <si>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</si>
  <si>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</si>
  <si>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</si>
  <si>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</si>
  <si>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</si>
  <si>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</si>
  <si>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PENSIONES)</t>
  </si>
  <si>
    <t>081</t>
  </si>
  <si>
    <t>MESADAS PENSIONALES ÁLCALIS DE COLOMBIA LTDA. EN LIQUIDACIÓN (DE PENSIONES)</t>
  </si>
  <si>
    <t>11</t>
  </si>
  <si>
    <t>09</t>
  </si>
  <si>
    <t>TRANSFERENCIA A ARTESANÍAS DE COLOMBIA S.A.</t>
  </si>
  <si>
    <t>08</t>
  </si>
  <si>
    <t>IMPUESTOS</t>
  </si>
  <si>
    <t>SSF</t>
  </si>
  <si>
    <t>CUOTA DE FISCALIZACIÓN Y AUDITAJE</t>
  </si>
  <si>
    <t>B</t>
  </si>
  <si>
    <t>APORTES AL FONDO DE CONTINGENCIAS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</si>
  <si>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</si>
  <si>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</si>
  <si>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</si>
  <si>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</si>
  <si>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</si>
  <si>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</si>
  <si>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</si>
  <si>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</si>
  <si>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</si>
  <si>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</si>
  <si>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</si>
  <si>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13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</si>
  <si>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</si>
  <si>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</si>
  <si>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</si>
  <si>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</si>
  <si>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</si>
  <si>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</si>
  <si>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</si>
  <si>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</si>
  <si>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</si>
  <si>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</si>
  <si>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</si>
  <si>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</si>
  <si>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</si>
  <si>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</si>
  <si>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</si>
  <si>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</si>
  <si>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</si>
  <si>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</si>
  <si>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</si>
  <si>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</si>
  <si>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</si>
  <si>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</si>
  <si>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</si>
  <si>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</si>
  <si>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</si>
  <si>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</si>
  <si>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PERSONAL</t>
  </si>
  <si>
    <t>GASTOS DE FUNCIONAMIENTO</t>
  </si>
  <si>
    <t xml:space="preserve">ADQUISICION DE BIENES Y SERVICIOS </t>
  </si>
  <si>
    <t>TRANSFERENCIAS CORRIENTES</t>
  </si>
  <si>
    <t>GASTOS POR IMPUESTOS,MULTAS, SANCIONES E INTERESES DE MORA</t>
  </si>
  <si>
    <t>SERVICIO DE LA DEUDA PUBLICA</t>
  </si>
  <si>
    <t xml:space="preserve">GASTOS DE INVERSION </t>
  </si>
  <si>
    <t>TOTAL PRESUPUESTO A+B+C</t>
  </si>
  <si>
    <t>APROPIACION SIN COMPROMETER</t>
  </si>
  <si>
    <t>MINISTERIO DE COMERCIO INDUSTRIA Y TURISMO</t>
  </si>
  <si>
    <t>EJECUCION PRESUPUESTAL ACUMULADA CON CORTE AL 28 DE FEBRERO DE 2022</t>
  </si>
  <si>
    <t>Nota 1: Fuente SIIF Nación</t>
  </si>
  <si>
    <t>FECHA DE GENERACION : MARZO 01 DE 2022</t>
  </si>
  <si>
    <t xml:space="preserve">UNIDAD EJECUTORA 350101-000 GESTION GENERAL </t>
  </si>
  <si>
    <t>OBLIG/ APR</t>
  </si>
  <si>
    <t>PAGO/ APR</t>
  </si>
  <si>
    <t>COMP/ APR</t>
  </si>
  <si>
    <t>Nota 2: Ley 2159 del 12 de Noviembre de 2021. Por la cual se decreta el presupuesto de rentas y recursos de capital y ley de apropiaciones para la vigencia fiscal del 1° de Enero al 31 de diciembre de 2022.</t>
  </si>
  <si>
    <t xml:space="preserve">Nota 3: Decreto Numero 1793 del 21 de diciembre de 2021. Por el cual se liquida el Presupuesto General de la Nación para la vigencia fiscal de 2022, se detallan las apropiaciones y se clasifican y definen los gastos.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</si>
</sst>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1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10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/>
    <xf numFmtId="10" fontId="4" fillId="0" borderId="0" xfId="0" applyNumberFormat="1" applyFont="1" applyFill="1" applyBorder="1"/>
    <xf numFmtId="0" fontId="7" fillId="0" borderId="0" xfId="0" applyFont="1" applyFill="1" applyBorder="1"/>
    <xf numFmtId="0" fontId="5" fillId="3" borderId="1" xfId="0" applyNumberFormat="1" applyFont="1" applyFill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7" fontId="4" fillId="0" borderId="1" xfId="0" applyNumberFormat="1" applyFont="1" applyFill="1" applyBorder="1" applyAlignment="1">
      <alignment horizontal="right" vertical="center" wrapText="1"/>
    </xf>
    <xf numFmtId="10" fontId="4" fillId="0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7" fontId="10" fillId="0" borderId="1" xfId="0" applyNumberFormat="1" applyFont="1" applyFill="1" applyBorder="1" applyAlignment="1">
      <alignment horizontal="right" vertical="center" wrapText="1" readingOrder="1"/>
    </xf>
    <xf numFmtId="7" fontId="11" fillId="0" borderId="1" xfId="0" applyNumberFormat="1" applyFont="1" applyFill="1" applyBorder="1" applyAlignment="1">
      <alignment horizontal="right" vertical="center" wrapText="1"/>
    </xf>
    <xf numFmtId="10" fontId="11" fillId="0" borderId="1" xfId="0" applyNumberFormat="1" applyFont="1" applyFill="1" applyBorder="1" applyAlignment="1">
      <alignment horizontal="right" vertical="center" wrapText="1"/>
    </xf>
    <xf numFmtId="0" fontId="10" fillId="2" borderId="1" xfId="0" applyNumberFormat="1" applyFont="1" applyFill="1" applyBorder="1" applyAlignment="1">
      <alignment horizontal="center" vertical="center" wrapText="1" readingOrder="1"/>
    </xf>
    <xf numFmtId="0" fontId="10" fillId="2" borderId="1" xfId="0" applyNumberFormat="1" applyFont="1" applyFill="1" applyBorder="1" applyAlignment="1">
      <alignment horizontal="left" vertical="center" wrapText="1" readingOrder="1"/>
    </xf>
    <xf numFmtId="164" fontId="10" fillId="2" borderId="1" xfId="0" applyNumberFormat="1" applyFont="1" applyFill="1" applyBorder="1" applyAlignment="1">
      <alignment horizontal="right" vertical="center" wrapText="1" readingOrder="1"/>
    </xf>
    <xf numFmtId="7" fontId="11" fillId="2" borderId="1" xfId="0" applyNumberFormat="1" applyFont="1" applyFill="1" applyBorder="1" applyAlignment="1">
      <alignment horizontal="right" vertical="center" wrapText="1"/>
    </xf>
    <xf numFmtId="10" fontId="11" fillId="2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237711</xdr:colOff>
      <xdr:row>2</xdr:row>
      <xdr:rowOff>159440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086" cy="540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108"/>
  <sheetViews>
    <sheetView showGridLines="0" tabSelected="1" topLeftCell="A48" workbookViewId="0">
      <selection activeCell="A60" sqref="A60"/>
    </sheetView>
  </sheetViews>
  <sheetFormatPr baseColWidth="10" defaultRowHeight="15" x14ac:dyDescent="0.25"/>
  <cols>
    <col min="1" max="5" width="5.42578125" customWidth="1"/>
    <col min="6" max="6" width="6.42578125" customWidth="1"/>
    <col min="7" max="7" width="5.7109375" customWidth="1"/>
    <col min="8" max="8" width="4" customWidth="1"/>
    <col min="9" max="9" width="30" customWidth="1"/>
    <col min="10" max="10" width="17.140625" customWidth="1"/>
    <col min="11" max="11" width="15.7109375" customWidth="1"/>
    <col min="12" max="12" width="15" customWidth="1"/>
    <col min="13" max="13" width="18.85546875" customWidth="1"/>
    <col min="14" max="14" width="18.140625" customWidth="1"/>
    <col min="15" max="15" width="16.85546875" customWidth="1"/>
    <col min="16" max="16" width="17.5703125" customWidth="1"/>
    <col min="17" max="17" width="16.5703125" customWidth="1"/>
    <col min="18" max="18" width="16" customWidth="1"/>
    <col min="19" max="19" width="18" customWidth="1"/>
    <col min="20" max="20" width="8.140625" customWidth="1"/>
    <col min="21" max="21" width="7.140625" customWidth="1"/>
    <col min="22" max="22" width="7.42578125" customWidth="1"/>
  </cols>
  <sheetData>
    <row r="3" spans="1:24" ht="15.75" x14ac:dyDescent="0.25">
      <c r="A3" s="26" t="s">
        <v>106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</row>
    <row r="4" spans="1:24" ht="15.75" x14ac:dyDescent="0.25">
      <c r="A4" s="26" t="s">
        <v>107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</row>
    <row r="5" spans="1:24" x14ac:dyDescent="0.25">
      <c r="A5" s="26" t="s">
        <v>110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</row>
    <row r="6" spans="1:24" ht="15.75" thickBot="1" x14ac:dyDescent="0.3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  <c r="M6" s="1" t="s">
        <v>0</v>
      </c>
      <c r="N6" s="1" t="s">
        <v>0</v>
      </c>
      <c r="O6" s="1" t="s">
        <v>0</v>
      </c>
      <c r="P6" s="1" t="s">
        <v>0</v>
      </c>
      <c r="Q6" s="1" t="s">
        <v>0</v>
      </c>
      <c r="R6" s="28" t="s">
        <v>109</v>
      </c>
      <c r="S6" s="29"/>
      <c r="T6" s="29"/>
      <c r="U6" s="29"/>
      <c r="V6" s="29"/>
    </row>
    <row r="7" spans="1:24" ht="42" customHeight="1" thickTop="1" thickBot="1" x14ac:dyDescent="0.3">
      <c r="A7" s="8" t="s">
        <v>1</v>
      </c>
      <c r="B7" s="8" t="s">
        <v>2</v>
      </c>
      <c r="C7" s="8" t="s">
        <v>3</v>
      </c>
      <c r="D7" s="8" t="s">
        <v>4</v>
      </c>
      <c r="E7" s="8" t="s">
        <v>5</v>
      </c>
      <c r="F7" s="8" t="s">
        <v>6</v>
      </c>
      <c r="G7" s="8" t="s">
        <v>7</v>
      </c>
      <c r="H7" s="8" t="s">
        <v>8</v>
      </c>
      <c r="I7" s="8" t="s">
        <v>9</v>
      </c>
      <c r="J7" s="8" t="s">
        <v>10</v>
      </c>
      <c r="K7" s="8" t="s">
        <v>11</v>
      </c>
      <c r="L7" s="8" t="s">
        <v>12</v>
      </c>
      <c r="M7" s="8" t="s">
        <v>13</v>
      </c>
      <c r="N7" s="8" t="s">
        <v>14</v>
      </c>
      <c r="O7" s="8" t="s">
        <v>15</v>
      </c>
      <c r="P7" s="8" t="s">
        <v>16</v>
      </c>
      <c r="Q7" s="8" t="s">
        <v>17</v>
      </c>
      <c r="R7" s="8" t="s">
        <v>18</v>
      </c>
      <c r="S7" s="9" t="s">
        <v>105</v>
      </c>
      <c r="T7" s="9" t="s">
        <v>113</v>
      </c>
      <c r="U7" s="9" t="s">
        <v>111</v>
      </c>
      <c r="V7" s="9" t="s">
        <v>112</v>
      </c>
    </row>
    <row r="8" spans="1:24" ht="35.1" customHeight="1" thickTop="1" thickBot="1" x14ac:dyDescent="0.3">
      <c r="A8" s="15" t="s">
        <v>19</v>
      </c>
      <c r="B8" s="15"/>
      <c r="C8" s="15"/>
      <c r="D8" s="15"/>
      <c r="E8" s="15"/>
      <c r="F8" s="15"/>
      <c r="G8" s="15"/>
      <c r="H8" s="15"/>
      <c r="I8" s="16" t="s">
        <v>98</v>
      </c>
      <c r="J8" s="17">
        <f>+J9+J13+J15+J27</f>
        <v>368029637000</v>
      </c>
      <c r="K8" s="17">
        <f t="shared" ref="K8:R8" si="0">+K9+K13+K15+K27</f>
        <v>0</v>
      </c>
      <c r="L8" s="17">
        <f t="shared" si="0"/>
        <v>0</v>
      </c>
      <c r="M8" s="17">
        <f t="shared" si="0"/>
        <v>368029637000</v>
      </c>
      <c r="N8" s="17">
        <f t="shared" si="0"/>
        <v>271388881512.10999</v>
      </c>
      <c r="O8" s="17">
        <f t="shared" si="0"/>
        <v>96640755487.889999</v>
      </c>
      <c r="P8" s="17">
        <f t="shared" si="0"/>
        <v>230323571739.12</v>
      </c>
      <c r="Q8" s="17">
        <f t="shared" si="0"/>
        <v>39442792812.029999</v>
      </c>
      <c r="R8" s="17">
        <f t="shared" si="0"/>
        <v>37891589922.490005</v>
      </c>
      <c r="S8" s="18">
        <f t="shared" ref="S8:S39" si="1">+M8-P8</f>
        <v>137706065260.88</v>
      </c>
      <c r="T8" s="19">
        <f t="shared" ref="T8:T39" si="2">+P8/M8</f>
        <v>0.62582886969812157</v>
      </c>
      <c r="U8" s="19">
        <f t="shared" ref="U8:U39" si="3">+Q8/M8</f>
        <v>0.10717287100448923</v>
      </c>
      <c r="V8" s="19">
        <f t="shared" ref="V8:V39" si="4">+R8/M8</f>
        <v>0.10295798520837604</v>
      </c>
      <c r="W8" s="7"/>
      <c r="X8" s="7"/>
    </row>
    <row r="9" spans="1:24" ht="35.1" customHeight="1" thickTop="1" thickBot="1" x14ac:dyDescent="0.3">
      <c r="A9" s="20" t="s">
        <v>19</v>
      </c>
      <c r="B9" s="20"/>
      <c r="C9" s="20"/>
      <c r="D9" s="20"/>
      <c r="E9" s="20"/>
      <c r="F9" s="20"/>
      <c r="G9" s="20"/>
      <c r="H9" s="20"/>
      <c r="I9" s="21" t="s">
        <v>97</v>
      </c>
      <c r="J9" s="22">
        <f>SUM(J10:J12)</f>
        <v>42357308000</v>
      </c>
      <c r="K9" s="22">
        <f t="shared" ref="K9:R9" si="5">SUM(K10:K12)</f>
        <v>0</v>
      </c>
      <c r="L9" s="22">
        <f t="shared" si="5"/>
        <v>0</v>
      </c>
      <c r="M9" s="22">
        <f t="shared" si="5"/>
        <v>42357308000</v>
      </c>
      <c r="N9" s="22">
        <f t="shared" si="5"/>
        <v>42357308000</v>
      </c>
      <c r="O9" s="22">
        <f t="shared" si="5"/>
        <v>0</v>
      </c>
      <c r="P9" s="22">
        <f t="shared" si="5"/>
        <v>5967037744</v>
      </c>
      <c r="Q9" s="22">
        <f t="shared" si="5"/>
        <v>5624456562</v>
      </c>
      <c r="R9" s="22">
        <f t="shared" si="5"/>
        <v>5218419228</v>
      </c>
      <c r="S9" s="23">
        <f t="shared" si="1"/>
        <v>36390270256</v>
      </c>
      <c r="T9" s="24">
        <f t="shared" si="2"/>
        <v>0.14087386629952969</v>
      </c>
      <c r="U9" s="24">
        <f t="shared" si="3"/>
        <v>0.13278597785298349</v>
      </c>
      <c r="V9" s="24">
        <f t="shared" si="4"/>
        <v>0.12319997361494267</v>
      </c>
      <c r="W9" s="7"/>
      <c r="X9" s="7"/>
    </row>
    <row r="10" spans="1:24" ht="35.1" customHeight="1" thickTop="1" thickBot="1" x14ac:dyDescent="0.3">
      <c r="A10" s="10" t="s">
        <v>19</v>
      </c>
      <c r="B10" s="10" t="s">
        <v>20</v>
      </c>
      <c r="C10" s="10" t="s">
        <v>20</v>
      </c>
      <c r="D10" s="10" t="s">
        <v>20</v>
      </c>
      <c r="E10" s="10"/>
      <c r="F10" s="10" t="s">
        <v>21</v>
      </c>
      <c r="G10" s="10" t="s">
        <v>22</v>
      </c>
      <c r="H10" s="10" t="s">
        <v>23</v>
      </c>
      <c r="I10" s="11" t="s">
        <v>24</v>
      </c>
      <c r="J10" s="14">
        <v>24347723000</v>
      </c>
      <c r="K10" s="14">
        <v>0</v>
      </c>
      <c r="L10" s="14">
        <v>0</v>
      </c>
      <c r="M10" s="14">
        <v>24347723000</v>
      </c>
      <c r="N10" s="14">
        <v>24347723000</v>
      </c>
      <c r="O10" s="14">
        <v>0</v>
      </c>
      <c r="P10" s="14">
        <v>3159438970</v>
      </c>
      <c r="Q10" s="14">
        <v>3075379447</v>
      </c>
      <c r="R10" s="14">
        <v>3053002813</v>
      </c>
      <c r="S10" s="12">
        <f t="shared" si="1"/>
        <v>21188284030</v>
      </c>
      <c r="T10" s="13">
        <f t="shared" si="2"/>
        <v>0.12976322139035343</v>
      </c>
      <c r="U10" s="13">
        <f t="shared" si="3"/>
        <v>0.12631076207824443</v>
      </c>
      <c r="V10" s="13">
        <f t="shared" si="4"/>
        <v>0.12539171786207687</v>
      </c>
    </row>
    <row r="11" spans="1:24" ht="35.1" customHeight="1" thickTop="1" thickBot="1" x14ac:dyDescent="0.3">
      <c r="A11" s="10" t="s">
        <v>19</v>
      </c>
      <c r="B11" s="10" t="s">
        <v>20</v>
      </c>
      <c r="C11" s="10" t="s">
        <v>20</v>
      </c>
      <c r="D11" s="10" t="s">
        <v>25</v>
      </c>
      <c r="E11" s="10"/>
      <c r="F11" s="10" t="s">
        <v>21</v>
      </c>
      <c r="G11" s="10" t="s">
        <v>22</v>
      </c>
      <c r="H11" s="10" t="s">
        <v>23</v>
      </c>
      <c r="I11" s="11" t="s">
        <v>26</v>
      </c>
      <c r="J11" s="14">
        <v>8564537000</v>
      </c>
      <c r="K11" s="14">
        <v>0</v>
      </c>
      <c r="L11" s="14">
        <v>0</v>
      </c>
      <c r="M11" s="14">
        <v>8564537000</v>
      </c>
      <c r="N11" s="14">
        <v>8564537000</v>
      </c>
      <c r="O11" s="14">
        <v>0</v>
      </c>
      <c r="P11" s="14">
        <v>1493807915</v>
      </c>
      <c r="Q11" s="14">
        <v>1327213496</v>
      </c>
      <c r="R11" s="14">
        <v>956043183</v>
      </c>
      <c r="S11" s="12">
        <f t="shared" si="1"/>
        <v>7070729085</v>
      </c>
      <c r="T11" s="13">
        <f t="shared" si="2"/>
        <v>0.17441782492153399</v>
      </c>
      <c r="U11" s="13">
        <f t="shared" si="3"/>
        <v>0.15496616991671588</v>
      </c>
      <c r="V11" s="13">
        <f t="shared" si="4"/>
        <v>0.11162812222073418</v>
      </c>
    </row>
    <row r="12" spans="1:24" ht="35.1" customHeight="1" thickTop="1" thickBot="1" x14ac:dyDescent="0.3">
      <c r="A12" s="10" t="s">
        <v>19</v>
      </c>
      <c r="B12" s="10" t="s">
        <v>20</v>
      </c>
      <c r="C12" s="10" t="s">
        <v>20</v>
      </c>
      <c r="D12" s="10" t="s">
        <v>27</v>
      </c>
      <c r="E12" s="10"/>
      <c r="F12" s="10" t="s">
        <v>21</v>
      </c>
      <c r="G12" s="10" t="s">
        <v>22</v>
      </c>
      <c r="H12" s="10" t="s">
        <v>23</v>
      </c>
      <c r="I12" s="11" t="s">
        <v>28</v>
      </c>
      <c r="J12" s="14">
        <v>9445048000</v>
      </c>
      <c r="K12" s="14">
        <v>0</v>
      </c>
      <c r="L12" s="14">
        <v>0</v>
      </c>
      <c r="M12" s="14">
        <v>9445048000</v>
      </c>
      <c r="N12" s="14">
        <v>9445048000</v>
      </c>
      <c r="O12" s="14">
        <v>0</v>
      </c>
      <c r="P12" s="14">
        <v>1313790859</v>
      </c>
      <c r="Q12" s="14">
        <v>1221863619</v>
      </c>
      <c r="R12" s="14">
        <v>1209373232</v>
      </c>
      <c r="S12" s="12">
        <f t="shared" si="1"/>
        <v>8131257141</v>
      </c>
      <c r="T12" s="13">
        <f t="shared" si="2"/>
        <v>0.13909837821893548</v>
      </c>
      <c r="U12" s="13">
        <f t="shared" si="3"/>
        <v>0.12936552773474524</v>
      </c>
      <c r="V12" s="13">
        <f t="shared" si="4"/>
        <v>0.12804310068090707</v>
      </c>
    </row>
    <row r="13" spans="1:24" ht="35.1" customHeight="1" thickTop="1" thickBot="1" x14ac:dyDescent="0.3">
      <c r="A13" s="20" t="s">
        <v>19</v>
      </c>
      <c r="B13" s="20"/>
      <c r="C13" s="20"/>
      <c r="D13" s="20"/>
      <c r="E13" s="20"/>
      <c r="F13" s="20"/>
      <c r="G13" s="20"/>
      <c r="H13" s="20"/>
      <c r="I13" s="21" t="s">
        <v>99</v>
      </c>
      <c r="J13" s="22">
        <f>+J14</f>
        <v>19428254000</v>
      </c>
      <c r="K13" s="22">
        <f t="shared" ref="K13:R13" si="6">+K14</f>
        <v>0</v>
      </c>
      <c r="L13" s="22">
        <f t="shared" si="6"/>
        <v>0</v>
      </c>
      <c r="M13" s="22">
        <f t="shared" si="6"/>
        <v>19428254000</v>
      </c>
      <c r="N13" s="22">
        <f t="shared" si="6"/>
        <v>14052167945.610001</v>
      </c>
      <c r="O13" s="22">
        <f t="shared" si="6"/>
        <v>5376086054.3900003</v>
      </c>
      <c r="P13" s="22">
        <f t="shared" si="6"/>
        <v>9921376645.6200008</v>
      </c>
      <c r="Q13" s="22">
        <f t="shared" si="6"/>
        <v>1808394632.7</v>
      </c>
      <c r="R13" s="22">
        <f t="shared" si="6"/>
        <v>1547171662.1600001</v>
      </c>
      <c r="S13" s="23">
        <f t="shared" si="1"/>
        <v>9506877354.3799992</v>
      </c>
      <c r="T13" s="24">
        <f t="shared" si="2"/>
        <v>0.5106674354586882</v>
      </c>
      <c r="U13" s="24">
        <f t="shared" si="3"/>
        <v>9.3080656280281282E-2</v>
      </c>
      <c r="V13" s="24">
        <f t="shared" si="4"/>
        <v>7.9635136649953212E-2</v>
      </c>
    </row>
    <row r="14" spans="1:24" ht="35.1" customHeight="1" thickTop="1" thickBot="1" x14ac:dyDescent="0.3">
      <c r="A14" s="10" t="s">
        <v>19</v>
      </c>
      <c r="B14" s="10" t="s">
        <v>25</v>
      </c>
      <c r="C14" s="10"/>
      <c r="D14" s="10"/>
      <c r="E14" s="10"/>
      <c r="F14" s="10" t="s">
        <v>21</v>
      </c>
      <c r="G14" s="10" t="s">
        <v>22</v>
      </c>
      <c r="H14" s="10" t="s">
        <v>23</v>
      </c>
      <c r="I14" s="11" t="s">
        <v>29</v>
      </c>
      <c r="J14" s="14">
        <v>19428254000</v>
      </c>
      <c r="K14" s="14">
        <v>0</v>
      </c>
      <c r="L14" s="14">
        <v>0</v>
      </c>
      <c r="M14" s="14">
        <v>19428254000</v>
      </c>
      <c r="N14" s="14">
        <v>14052167945.610001</v>
      </c>
      <c r="O14" s="14">
        <v>5376086054.3900003</v>
      </c>
      <c r="P14" s="14">
        <v>9921376645.6200008</v>
      </c>
      <c r="Q14" s="14">
        <v>1808394632.7</v>
      </c>
      <c r="R14" s="14">
        <v>1547171662.1600001</v>
      </c>
      <c r="S14" s="12">
        <f t="shared" si="1"/>
        <v>9506877354.3799992</v>
      </c>
      <c r="T14" s="13">
        <f t="shared" si="2"/>
        <v>0.5106674354586882</v>
      </c>
      <c r="U14" s="13">
        <f t="shared" si="3"/>
        <v>9.3080656280281282E-2</v>
      </c>
      <c r="V14" s="13">
        <f t="shared" si="4"/>
        <v>7.9635136649953212E-2</v>
      </c>
    </row>
    <row r="15" spans="1:24" ht="35.1" customHeight="1" thickTop="1" thickBot="1" x14ac:dyDescent="0.3">
      <c r="A15" s="20" t="s">
        <v>19</v>
      </c>
      <c r="B15" s="20"/>
      <c r="C15" s="20"/>
      <c r="D15" s="20"/>
      <c r="E15" s="20"/>
      <c r="F15" s="20"/>
      <c r="G15" s="20"/>
      <c r="H15" s="20"/>
      <c r="I15" s="21" t="s">
        <v>100</v>
      </c>
      <c r="J15" s="22">
        <f>SUM(J16:J26)</f>
        <v>291419598000</v>
      </c>
      <c r="K15" s="22">
        <f t="shared" ref="K15:R15" si="7">SUM(K16:K26)</f>
        <v>0</v>
      </c>
      <c r="L15" s="22">
        <f t="shared" si="7"/>
        <v>0</v>
      </c>
      <c r="M15" s="22">
        <f t="shared" si="7"/>
        <v>291419598000</v>
      </c>
      <c r="N15" s="22">
        <f t="shared" si="7"/>
        <v>202469694966.5</v>
      </c>
      <c r="O15" s="22">
        <f t="shared" si="7"/>
        <v>88949903033.5</v>
      </c>
      <c r="P15" s="22">
        <f t="shared" si="7"/>
        <v>201928440181.5</v>
      </c>
      <c r="Q15" s="22">
        <f t="shared" si="7"/>
        <v>32008531217.330002</v>
      </c>
      <c r="R15" s="22">
        <f t="shared" si="7"/>
        <v>31124588632.330002</v>
      </c>
      <c r="S15" s="23">
        <f t="shared" si="1"/>
        <v>89491157818.5</v>
      </c>
      <c r="T15" s="24">
        <f t="shared" si="2"/>
        <v>0.6929130421129055</v>
      </c>
      <c r="U15" s="24">
        <f t="shared" si="3"/>
        <v>0.10983657735101948</v>
      </c>
      <c r="V15" s="24">
        <f t="shared" si="4"/>
        <v>0.10680334763322953</v>
      </c>
    </row>
    <row r="16" spans="1:24" ht="57.75" thickTop="1" thickBot="1" x14ac:dyDescent="0.3">
      <c r="A16" s="10" t="s">
        <v>19</v>
      </c>
      <c r="B16" s="10" t="s">
        <v>27</v>
      </c>
      <c r="C16" s="10" t="s">
        <v>20</v>
      </c>
      <c r="D16" s="10" t="s">
        <v>20</v>
      </c>
      <c r="E16" s="10" t="s">
        <v>30</v>
      </c>
      <c r="F16" s="10" t="s">
        <v>21</v>
      </c>
      <c r="G16" s="10" t="s">
        <v>22</v>
      </c>
      <c r="H16" s="10" t="s">
        <v>23</v>
      </c>
      <c r="I16" s="11" t="s">
        <v>31</v>
      </c>
      <c r="J16" s="14">
        <v>150000000000</v>
      </c>
      <c r="K16" s="14">
        <v>0</v>
      </c>
      <c r="L16" s="14">
        <v>0</v>
      </c>
      <c r="M16" s="14">
        <v>150000000000</v>
      </c>
      <c r="N16" s="14">
        <v>150000000000</v>
      </c>
      <c r="O16" s="14">
        <v>0</v>
      </c>
      <c r="P16" s="14">
        <v>150000000000</v>
      </c>
      <c r="Q16" s="14">
        <v>13700000000</v>
      </c>
      <c r="R16" s="14">
        <v>13700000000</v>
      </c>
      <c r="S16" s="12">
        <f t="shared" si="1"/>
        <v>0</v>
      </c>
      <c r="T16" s="13">
        <f t="shared" si="2"/>
        <v>1</v>
      </c>
      <c r="U16" s="13">
        <f t="shared" si="3"/>
        <v>9.1333333333333336E-2</v>
      </c>
      <c r="V16" s="13">
        <f t="shared" si="4"/>
        <v>9.1333333333333336E-2</v>
      </c>
    </row>
    <row r="17" spans="1:22" ht="33" customHeight="1" thickTop="1" thickBot="1" x14ac:dyDescent="0.3">
      <c r="A17" s="10" t="s">
        <v>19</v>
      </c>
      <c r="B17" s="10" t="s">
        <v>27</v>
      </c>
      <c r="C17" s="10" t="s">
        <v>25</v>
      </c>
      <c r="D17" s="10" t="s">
        <v>25</v>
      </c>
      <c r="E17" s="10"/>
      <c r="F17" s="10" t="s">
        <v>21</v>
      </c>
      <c r="G17" s="10" t="s">
        <v>22</v>
      </c>
      <c r="H17" s="10" t="s">
        <v>23</v>
      </c>
      <c r="I17" s="11" t="s">
        <v>32</v>
      </c>
      <c r="J17" s="14">
        <v>12889378000</v>
      </c>
      <c r="K17" s="14">
        <v>0</v>
      </c>
      <c r="L17" s="14">
        <v>0</v>
      </c>
      <c r="M17" s="14">
        <v>12889378000</v>
      </c>
      <c r="N17" s="14">
        <v>12462858000</v>
      </c>
      <c r="O17" s="14">
        <v>426520000</v>
      </c>
      <c r="P17" s="14">
        <v>12462858000</v>
      </c>
      <c r="Q17" s="14">
        <v>11915290909.83</v>
      </c>
      <c r="R17" s="14">
        <v>11915290909.83</v>
      </c>
      <c r="S17" s="12">
        <f t="shared" si="1"/>
        <v>426520000</v>
      </c>
      <c r="T17" s="13">
        <f t="shared" si="2"/>
        <v>0.96690918677379156</v>
      </c>
      <c r="U17" s="13">
        <f t="shared" si="3"/>
        <v>0.9244271453463464</v>
      </c>
      <c r="V17" s="13">
        <f t="shared" si="4"/>
        <v>0.9244271453463464</v>
      </c>
    </row>
    <row r="18" spans="1:22" ht="27.75" customHeight="1" thickTop="1" thickBot="1" x14ac:dyDescent="0.3">
      <c r="A18" s="10" t="s">
        <v>19</v>
      </c>
      <c r="B18" s="10" t="s">
        <v>27</v>
      </c>
      <c r="C18" s="10" t="s">
        <v>27</v>
      </c>
      <c r="D18" s="10" t="s">
        <v>33</v>
      </c>
      <c r="E18" s="10" t="s">
        <v>34</v>
      </c>
      <c r="F18" s="10" t="s">
        <v>21</v>
      </c>
      <c r="G18" s="10" t="s">
        <v>22</v>
      </c>
      <c r="H18" s="10" t="s">
        <v>23</v>
      </c>
      <c r="I18" s="11" t="s">
        <v>35</v>
      </c>
      <c r="J18" s="14">
        <v>64682895000</v>
      </c>
      <c r="K18" s="14">
        <v>0</v>
      </c>
      <c r="L18" s="14">
        <v>0</v>
      </c>
      <c r="M18" s="14">
        <v>64682895000</v>
      </c>
      <c r="N18" s="14">
        <v>0</v>
      </c>
      <c r="O18" s="14">
        <v>64682895000</v>
      </c>
      <c r="P18" s="14">
        <v>0</v>
      </c>
      <c r="Q18" s="14">
        <v>0</v>
      </c>
      <c r="R18" s="14">
        <v>0</v>
      </c>
      <c r="S18" s="12">
        <f t="shared" si="1"/>
        <v>64682895000</v>
      </c>
      <c r="T18" s="13">
        <f t="shared" si="2"/>
        <v>0</v>
      </c>
      <c r="U18" s="13">
        <f t="shared" si="3"/>
        <v>0</v>
      </c>
      <c r="V18" s="13">
        <f t="shared" si="4"/>
        <v>0</v>
      </c>
    </row>
    <row r="19" spans="1:22" ht="24" thickTop="1" thickBot="1" x14ac:dyDescent="0.3">
      <c r="A19" s="10" t="s">
        <v>19</v>
      </c>
      <c r="B19" s="10" t="s">
        <v>27</v>
      </c>
      <c r="C19" s="10" t="s">
        <v>27</v>
      </c>
      <c r="D19" s="10" t="s">
        <v>33</v>
      </c>
      <c r="E19" s="10" t="s">
        <v>36</v>
      </c>
      <c r="F19" s="10" t="s">
        <v>21</v>
      </c>
      <c r="G19" s="10" t="s">
        <v>22</v>
      </c>
      <c r="H19" s="10" t="s">
        <v>23</v>
      </c>
      <c r="I19" s="11" t="s">
        <v>37</v>
      </c>
      <c r="J19" s="14">
        <v>5150000000</v>
      </c>
      <c r="K19" s="14">
        <v>0</v>
      </c>
      <c r="L19" s="14">
        <v>0</v>
      </c>
      <c r="M19" s="14">
        <v>5150000000</v>
      </c>
      <c r="N19" s="14">
        <v>5150000000</v>
      </c>
      <c r="O19" s="14">
        <v>0</v>
      </c>
      <c r="P19" s="14">
        <v>5150000000</v>
      </c>
      <c r="Q19" s="14">
        <v>0</v>
      </c>
      <c r="R19" s="14">
        <v>0</v>
      </c>
      <c r="S19" s="12">
        <f t="shared" si="1"/>
        <v>0</v>
      </c>
      <c r="T19" s="13">
        <f t="shared" si="2"/>
        <v>1</v>
      </c>
      <c r="U19" s="13">
        <f t="shared" si="3"/>
        <v>0</v>
      </c>
      <c r="V19" s="13">
        <f t="shared" si="4"/>
        <v>0</v>
      </c>
    </row>
    <row r="20" spans="1:22" ht="33" customHeight="1" thickTop="1" thickBot="1" x14ac:dyDescent="0.3">
      <c r="A20" s="10" t="s">
        <v>19</v>
      </c>
      <c r="B20" s="10" t="s">
        <v>27</v>
      </c>
      <c r="C20" s="10" t="s">
        <v>33</v>
      </c>
      <c r="D20" s="10" t="s">
        <v>25</v>
      </c>
      <c r="E20" s="10" t="s">
        <v>38</v>
      </c>
      <c r="F20" s="10" t="s">
        <v>21</v>
      </c>
      <c r="G20" s="10" t="s">
        <v>22</v>
      </c>
      <c r="H20" s="10" t="s">
        <v>23</v>
      </c>
      <c r="I20" s="11" t="s">
        <v>39</v>
      </c>
      <c r="J20" s="14">
        <v>646981000</v>
      </c>
      <c r="K20" s="14">
        <v>0</v>
      </c>
      <c r="L20" s="14">
        <v>0</v>
      </c>
      <c r="M20" s="14">
        <v>646981000</v>
      </c>
      <c r="N20" s="14">
        <v>67132634</v>
      </c>
      <c r="O20" s="14">
        <v>579848366</v>
      </c>
      <c r="P20" s="14">
        <v>67132634</v>
      </c>
      <c r="Q20" s="14">
        <v>66953392</v>
      </c>
      <c r="R20" s="14">
        <v>64790604</v>
      </c>
      <c r="S20" s="12">
        <f t="shared" si="1"/>
        <v>579848366</v>
      </c>
      <c r="T20" s="13">
        <f t="shared" si="2"/>
        <v>0.10376291421231844</v>
      </c>
      <c r="U20" s="13">
        <f t="shared" si="3"/>
        <v>0.10348587052788258</v>
      </c>
      <c r="V20" s="13">
        <f t="shared" si="4"/>
        <v>0.10014297792361754</v>
      </c>
    </row>
    <row r="21" spans="1:22" ht="23.25" customHeight="1" thickTop="1" thickBot="1" x14ac:dyDescent="0.3">
      <c r="A21" s="10" t="s">
        <v>19</v>
      </c>
      <c r="B21" s="10" t="s">
        <v>27</v>
      </c>
      <c r="C21" s="10" t="s">
        <v>33</v>
      </c>
      <c r="D21" s="10" t="s">
        <v>25</v>
      </c>
      <c r="E21" s="10" t="s">
        <v>40</v>
      </c>
      <c r="F21" s="10" t="s">
        <v>21</v>
      </c>
      <c r="G21" s="10" t="s">
        <v>22</v>
      </c>
      <c r="H21" s="10" t="s">
        <v>23</v>
      </c>
      <c r="I21" s="11" t="s">
        <v>41</v>
      </c>
      <c r="J21" s="14">
        <v>2401585000</v>
      </c>
      <c r="K21" s="14">
        <v>0</v>
      </c>
      <c r="L21" s="14">
        <v>0</v>
      </c>
      <c r="M21" s="14">
        <v>2401585000</v>
      </c>
      <c r="N21" s="14">
        <v>1481515000</v>
      </c>
      <c r="O21" s="14">
        <v>920070000</v>
      </c>
      <c r="P21" s="14">
        <v>1226613000</v>
      </c>
      <c r="Q21" s="14">
        <v>1226613000</v>
      </c>
      <c r="R21" s="14">
        <v>426237000</v>
      </c>
      <c r="S21" s="12">
        <f t="shared" si="1"/>
        <v>1174972000</v>
      </c>
      <c r="T21" s="13">
        <f t="shared" si="2"/>
        <v>0.51075144123568395</v>
      </c>
      <c r="U21" s="13">
        <f t="shared" si="3"/>
        <v>0.51075144123568395</v>
      </c>
      <c r="V21" s="13">
        <f t="shared" si="4"/>
        <v>0.17748153823412455</v>
      </c>
    </row>
    <row r="22" spans="1:22" ht="35.25" thickTop="1" thickBot="1" x14ac:dyDescent="0.3">
      <c r="A22" s="10" t="s">
        <v>19</v>
      </c>
      <c r="B22" s="10" t="s">
        <v>27</v>
      </c>
      <c r="C22" s="10" t="s">
        <v>33</v>
      </c>
      <c r="D22" s="10" t="s">
        <v>25</v>
      </c>
      <c r="E22" s="10" t="s">
        <v>42</v>
      </c>
      <c r="F22" s="10" t="s">
        <v>21</v>
      </c>
      <c r="G22" s="10" t="s">
        <v>22</v>
      </c>
      <c r="H22" s="10" t="s">
        <v>23</v>
      </c>
      <c r="I22" s="11" t="s">
        <v>43</v>
      </c>
      <c r="J22" s="14">
        <v>226168000</v>
      </c>
      <c r="K22" s="14">
        <v>0</v>
      </c>
      <c r="L22" s="14">
        <v>0</v>
      </c>
      <c r="M22" s="14">
        <v>226168000</v>
      </c>
      <c r="N22" s="14">
        <v>226168000</v>
      </c>
      <c r="O22" s="14">
        <v>0</v>
      </c>
      <c r="P22" s="14">
        <v>105092781</v>
      </c>
      <c r="Q22" s="14">
        <v>105092781</v>
      </c>
      <c r="R22" s="14">
        <v>105092781</v>
      </c>
      <c r="S22" s="12">
        <f t="shared" si="1"/>
        <v>121075219</v>
      </c>
      <c r="T22" s="13">
        <f t="shared" si="2"/>
        <v>0.46466688921509675</v>
      </c>
      <c r="U22" s="13">
        <f t="shared" si="3"/>
        <v>0.46466688921509675</v>
      </c>
      <c r="V22" s="13">
        <f t="shared" si="4"/>
        <v>0.46466688921509675</v>
      </c>
    </row>
    <row r="23" spans="1:22" ht="24" thickTop="1" thickBot="1" x14ac:dyDescent="0.3">
      <c r="A23" s="10" t="s">
        <v>19</v>
      </c>
      <c r="B23" s="10" t="s">
        <v>27</v>
      </c>
      <c r="C23" s="10" t="s">
        <v>33</v>
      </c>
      <c r="D23" s="10" t="s">
        <v>25</v>
      </c>
      <c r="E23" s="10" t="s">
        <v>44</v>
      </c>
      <c r="F23" s="10" t="s">
        <v>21</v>
      </c>
      <c r="G23" s="10" t="s">
        <v>22</v>
      </c>
      <c r="H23" s="10" t="s">
        <v>23</v>
      </c>
      <c r="I23" s="11" t="s">
        <v>45</v>
      </c>
      <c r="J23" s="14">
        <v>1798000</v>
      </c>
      <c r="K23" s="14">
        <v>0</v>
      </c>
      <c r="L23" s="14">
        <v>0</v>
      </c>
      <c r="M23" s="14">
        <v>1798000</v>
      </c>
      <c r="N23" s="14">
        <v>320000</v>
      </c>
      <c r="O23" s="14">
        <v>1478000</v>
      </c>
      <c r="P23" s="14">
        <v>320000</v>
      </c>
      <c r="Q23" s="14">
        <v>320000</v>
      </c>
      <c r="R23" s="14">
        <v>320000</v>
      </c>
      <c r="S23" s="12">
        <f t="shared" si="1"/>
        <v>1478000</v>
      </c>
      <c r="T23" s="13">
        <f t="shared" si="2"/>
        <v>0.17797552836484984</v>
      </c>
      <c r="U23" s="13">
        <f t="shared" si="3"/>
        <v>0.17797552836484984</v>
      </c>
      <c r="V23" s="13">
        <f t="shared" si="4"/>
        <v>0.17797552836484984</v>
      </c>
    </row>
    <row r="24" spans="1:22" ht="24" thickTop="1" thickBot="1" x14ac:dyDescent="0.3">
      <c r="A24" s="10" t="s">
        <v>19</v>
      </c>
      <c r="B24" s="10" t="s">
        <v>27</v>
      </c>
      <c r="C24" s="10" t="s">
        <v>33</v>
      </c>
      <c r="D24" s="10" t="s">
        <v>25</v>
      </c>
      <c r="E24" s="10" t="s">
        <v>46</v>
      </c>
      <c r="F24" s="10" t="s">
        <v>21</v>
      </c>
      <c r="G24" s="10" t="s">
        <v>22</v>
      </c>
      <c r="H24" s="10" t="s">
        <v>23</v>
      </c>
      <c r="I24" s="11" t="s">
        <v>47</v>
      </c>
      <c r="J24" s="14">
        <v>25674564000</v>
      </c>
      <c r="K24" s="14">
        <v>0</v>
      </c>
      <c r="L24" s="14">
        <v>0</v>
      </c>
      <c r="M24" s="14">
        <v>25674564000</v>
      </c>
      <c r="N24" s="14">
        <v>3338409332.5</v>
      </c>
      <c r="O24" s="14">
        <v>22336154667.5</v>
      </c>
      <c r="P24" s="14">
        <v>3173131766.5</v>
      </c>
      <c r="Q24" s="14">
        <v>3167703834.5</v>
      </c>
      <c r="R24" s="14">
        <v>3086300037.5</v>
      </c>
      <c r="S24" s="12">
        <f t="shared" si="1"/>
        <v>22501432233.5</v>
      </c>
      <c r="T24" s="13">
        <f t="shared" si="2"/>
        <v>0.12359048303605077</v>
      </c>
      <c r="U24" s="13">
        <f t="shared" si="3"/>
        <v>0.12337907021517483</v>
      </c>
      <c r="V24" s="13">
        <f t="shared" si="4"/>
        <v>0.12020846926553455</v>
      </c>
    </row>
    <row r="25" spans="1:22" ht="35.25" thickTop="1" thickBot="1" x14ac:dyDescent="0.3">
      <c r="A25" s="10" t="s">
        <v>19</v>
      </c>
      <c r="B25" s="10" t="s">
        <v>27</v>
      </c>
      <c r="C25" s="10" t="s">
        <v>33</v>
      </c>
      <c r="D25" s="10" t="s">
        <v>25</v>
      </c>
      <c r="E25" s="10" t="s">
        <v>48</v>
      </c>
      <c r="F25" s="10" t="s">
        <v>21</v>
      </c>
      <c r="G25" s="10" t="s">
        <v>22</v>
      </c>
      <c r="H25" s="10" t="s">
        <v>23</v>
      </c>
      <c r="I25" s="11" t="s">
        <v>49</v>
      </c>
      <c r="J25" s="14">
        <v>2937000</v>
      </c>
      <c r="K25" s="14">
        <v>0</v>
      </c>
      <c r="L25" s="14">
        <v>0</v>
      </c>
      <c r="M25" s="14">
        <v>2937000</v>
      </c>
      <c r="N25" s="14">
        <v>0</v>
      </c>
      <c r="O25" s="14">
        <v>2937000</v>
      </c>
      <c r="P25" s="14">
        <v>0</v>
      </c>
      <c r="Q25" s="14">
        <v>0</v>
      </c>
      <c r="R25" s="14">
        <v>0</v>
      </c>
      <c r="S25" s="12">
        <f t="shared" si="1"/>
        <v>2937000</v>
      </c>
      <c r="T25" s="13">
        <f t="shared" si="2"/>
        <v>0</v>
      </c>
      <c r="U25" s="13">
        <f t="shared" si="3"/>
        <v>0</v>
      </c>
      <c r="V25" s="13">
        <f t="shared" si="4"/>
        <v>0</v>
      </c>
    </row>
    <row r="26" spans="1:22" ht="35.1" customHeight="1" thickTop="1" thickBot="1" x14ac:dyDescent="0.3">
      <c r="A26" s="10" t="s">
        <v>19</v>
      </c>
      <c r="B26" s="10" t="s">
        <v>27</v>
      </c>
      <c r="C26" s="10" t="s">
        <v>50</v>
      </c>
      <c r="D26" s="10" t="s">
        <v>51</v>
      </c>
      <c r="E26" s="10" t="s">
        <v>30</v>
      </c>
      <c r="F26" s="10" t="s">
        <v>21</v>
      </c>
      <c r="G26" s="10" t="s">
        <v>22</v>
      </c>
      <c r="H26" s="10" t="s">
        <v>23</v>
      </c>
      <c r="I26" s="11" t="s">
        <v>52</v>
      </c>
      <c r="J26" s="14">
        <v>29743292000</v>
      </c>
      <c r="K26" s="14">
        <v>0</v>
      </c>
      <c r="L26" s="14">
        <v>0</v>
      </c>
      <c r="M26" s="14">
        <v>29743292000</v>
      </c>
      <c r="N26" s="14">
        <v>29743292000</v>
      </c>
      <c r="O26" s="14">
        <v>0</v>
      </c>
      <c r="P26" s="14">
        <v>29743292000</v>
      </c>
      <c r="Q26" s="14">
        <v>1826557300</v>
      </c>
      <c r="R26" s="14">
        <v>1826557300</v>
      </c>
      <c r="S26" s="12">
        <f t="shared" si="1"/>
        <v>0</v>
      </c>
      <c r="T26" s="13">
        <f t="shared" si="2"/>
        <v>1</v>
      </c>
      <c r="U26" s="13">
        <f t="shared" si="3"/>
        <v>6.1410730863281714E-2</v>
      </c>
      <c r="V26" s="13">
        <f t="shared" si="4"/>
        <v>6.1410730863281714E-2</v>
      </c>
    </row>
    <row r="27" spans="1:22" ht="35.1" customHeight="1" thickTop="1" thickBot="1" x14ac:dyDescent="0.3">
      <c r="A27" s="20" t="s">
        <v>19</v>
      </c>
      <c r="B27" s="20"/>
      <c r="C27" s="20"/>
      <c r="D27" s="20"/>
      <c r="E27" s="20"/>
      <c r="F27" s="20"/>
      <c r="G27" s="20"/>
      <c r="H27" s="20"/>
      <c r="I27" s="21" t="s">
        <v>101</v>
      </c>
      <c r="J27" s="22">
        <f>SUM(J28:J29)</f>
        <v>14824477000</v>
      </c>
      <c r="K27" s="22">
        <f t="shared" ref="K27:R27" si="8">SUM(K28:K29)</f>
        <v>0</v>
      </c>
      <c r="L27" s="22">
        <f t="shared" si="8"/>
        <v>0</v>
      </c>
      <c r="M27" s="22">
        <f t="shared" si="8"/>
        <v>14824477000</v>
      </c>
      <c r="N27" s="22">
        <f t="shared" si="8"/>
        <v>12509710600</v>
      </c>
      <c r="O27" s="22">
        <f t="shared" si="8"/>
        <v>2314766400</v>
      </c>
      <c r="P27" s="22">
        <f t="shared" si="8"/>
        <v>12506717168</v>
      </c>
      <c r="Q27" s="22">
        <f t="shared" si="8"/>
        <v>1410400</v>
      </c>
      <c r="R27" s="22">
        <f t="shared" si="8"/>
        <v>1410400</v>
      </c>
      <c r="S27" s="23">
        <f t="shared" si="1"/>
        <v>2317759832</v>
      </c>
      <c r="T27" s="24">
        <f t="shared" si="2"/>
        <v>0.84365318034491199</v>
      </c>
      <c r="U27" s="24">
        <f t="shared" si="3"/>
        <v>9.5139949962484339E-5</v>
      </c>
      <c r="V27" s="24">
        <f t="shared" si="4"/>
        <v>9.5139949962484339E-5</v>
      </c>
    </row>
    <row r="28" spans="1:22" ht="35.1" customHeight="1" thickTop="1" thickBot="1" x14ac:dyDescent="0.3">
      <c r="A28" s="10" t="s">
        <v>19</v>
      </c>
      <c r="B28" s="10" t="s">
        <v>53</v>
      </c>
      <c r="C28" s="10" t="s">
        <v>20</v>
      </c>
      <c r="D28" s="10"/>
      <c r="E28" s="10"/>
      <c r="F28" s="10" t="s">
        <v>21</v>
      </c>
      <c r="G28" s="10" t="s">
        <v>22</v>
      </c>
      <c r="H28" s="10" t="s">
        <v>23</v>
      </c>
      <c r="I28" s="11" t="s">
        <v>54</v>
      </c>
      <c r="J28" s="14">
        <v>12998230000</v>
      </c>
      <c r="K28" s="14">
        <v>0</v>
      </c>
      <c r="L28" s="14">
        <v>0</v>
      </c>
      <c r="M28" s="14">
        <v>12998230000</v>
      </c>
      <c r="N28" s="14">
        <v>12509710600</v>
      </c>
      <c r="O28" s="14">
        <v>488519400</v>
      </c>
      <c r="P28" s="14">
        <v>12506717168</v>
      </c>
      <c r="Q28" s="14">
        <v>1410400</v>
      </c>
      <c r="R28" s="14">
        <v>1410400</v>
      </c>
      <c r="S28" s="12">
        <f t="shared" si="1"/>
        <v>491512832</v>
      </c>
      <c r="T28" s="13">
        <f t="shared" si="2"/>
        <v>0.96218617211728064</v>
      </c>
      <c r="U28" s="13">
        <f t="shared" si="3"/>
        <v>1.0850708134876825E-4</v>
      </c>
      <c r="V28" s="13">
        <f t="shared" si="4"/>
        <v>1.0850708134876825E-4</v>
      </c>
    </row>
    <row r="29" spans="1:22" ht="35.1" customHeight="1" thickTop="1" thickBot="1" x14ac:dyDescent="0.3">
      <c r="A29" s="10" t="s">
        <v>19</v>
      </c>
      <c r="B29" s="10" t="s">
        <v>53</v>
      </c>
      <c r="C29" s="10" t="s">
        <v>33</v>
      </c>
      <c r="D29" s="10" t="s">
        <v>20</v>
      </c>
      <c r="E29" s="10"/>
      <c r="F29" s="10" t="s">
        <v>21</v>
      </c>
      <c r="G29" s="10" t="s">
        <v>50</v>
      </c>
      <c r="H29" s="10" t="s">
        <v>55</v>
      </c>
      <c r="I29" s="11" t="s">
        <v>56</v>
      </c>
      <c r="J29" s="14">
        <v>1826247000</v>
      </c>
      <c r="K29" s="14">
        <v>0</v>
      </c>
      <c r="L29" s="14">
        <v>0</v>
      </c>
      <c r="M29" s="14">
        <v>1826247000</v>
      </c>
      <c r="N29" s="14">
        <v>0</v>
      </c>
      <c r="O29" s="14">
        <v>1826247000</v>
      </c>
      <c r="P29" s="14">
        <v>0</v>
      </c>
      <c r="Q29" s="14">
        <v>0</v>
      </c>
      <c r="R29" s="14">
        <v>0</v>
      </c>
      <c r="S29" s="12">
        <f t="shared" si="1"/>
        <v>1826247000</v>
      </c>
      <c r="T29" s="13">
        <f t="shared" si="2"/>
        <v>0</v>
      </c>
      <c r="U29" s="13">
        <f t="shared" si="3"/>
        <v>0</v>
      </c>
      <c r="V29" s="13">
        <f t="shared" si="4"/>
        <v>0</v>
      </c>
    </row>
    <row r="30" spans="1:22" ht="35.1" customHeight="1" thickTop="1" thickBot="1" x14ac:dyDescent="0.3">
      <c r="A30" s="20" t="s">
        <v>57</v>
      </c>
      <c r="B30" s="20"/>
      <c r="C30" s="20"/>
      <c r="D30" s="20"/>
      <c r="E30" s="20"/>
      <c r="F30" s="20"/>
      <c r="G30" s="20"/>
      <c r="H30" s="20"/>
      <c r="I30" s="21" t="s">
        <v>102</v>
      </c>
      <c r="J30" s="22">
        <f>+J31</f>
        <v>569462000</v>
      </c>
      <c r="K30" s="22">
        <f t="shared" ref="K30:R30" si="9">+K31</f>
        <v>0</v>
      </c>
      <c r="L30" s="22">
        <f t="shared" si="9"/>
        <v>0</v>
      </c>
      <c r="M30" s="22">
        <f t="shared" si="9"/>
        <v>569462000</v>
      </c>
      <c r="N30" s="22">
        <f t="shared" si="9"/>
        <v>0</v>
      </c>
      <c r="O30" s="22">
        <f t="shared" si="9"/>
        <v>569462000</v>
      </c>
      <c r="P30" s="22">
        <f t="shared" si="9"/>
        <v>0</v>
      </c>
      <c r="Q30" s="22">
        <f t="shared" si="9"/>
        <v>0</v>
      </c>
      <c r="R30" s="22">
        <f t="shared" si="9"/>
        <v>0</v>
      </c>
      <c r="S30" s="23">
        <f t="shared" si="1"/>
        <v>569462000</v>
      </c>
      <c r="T30" s="24">
        <f t="shared" si="2"/>
        <v>0</v>
      </c>
      <c r="U30" s="24">
        <f t="shared" si="3"/>
        <v>0</v>
      </c>
      <c r="V30" s="24">
        <f t="shared" si="4"/>
        <v>0</v>
      </c>
    </row>
    <row r="31" spans="1:22" ht="35.1" customHeight="1" thickTop="1" thickBot="1" x14ac:dyDescent="0.3">
      <c r="A31" s="10" t="s">
        <v>57</v>
      </c>
      <c r="B31" s="10" t="s">
        <v>22</v>
      </c>
      <c r="C31" s="10" t="s">
        <v>33</v>
      </c>
      <c r="D31" s="10" t="s">
        <v>20</v>
      </c>
      <c r="E31" s="10"/>
      <c r="F31" s="10" t="s">
        <v>21</v>
      </c>
      <c r="G31" s="10" t="s">
        <v>50</v>
      </c>
      <c r="H31" s="10" t="s">
        <v>23</v>
      </c>
      <c r="I31" s="11" t="s">
        <v>58</v>
      </c>
      <c r="J31" s="14">
        <v>569462000</v>
      </c>
      <c r="K31" s="14">
        <v>0</v>
      </c>
      <c r="L31" s="14">
        <v>0</v>
      </c>
      <c r="M31" s="14">
        <v>569462000</v>
      </c>
      <c r="N31" s="14">
        <v>0</v>
      </c>
      <c r="O31" s="14">
        <v>569462000</v>
      </c>
      <c r="P31" s="14">
        <v>0</v>
      </c>
      <c r="Q31" s="14">
        <v>0</v>
      </c>
      <c r="R31" s="14">
        <v>0</v>
      </c>
      <c r="S31" s="12">
        <f t="shared" si="1"/>
        <v>569462000</v>
      </c>
      <c r="T31" s="13">
        <f t="shared" si="2"/>
        <v>0</v>
      </c>
      <c r="U31" s="13">
        <f t="shared" si="3"/>
        <v>0</v>
      </c>
      <c r="V31" s="13">
        <f t="shared" si="4"/>
        <v>0</v>
      </c>
    </row>
    <row r="32" spans="1:22" ht="35.1" customHeight="1" thickTop="1" thickBot="1" x14ac:dyDescent="0.3">
      <c r="A32" s="20" t="s">
        <v>59</v>
      </c>
      <c r="B32" s="20"/>
      <c r="C32" s="20"/>
      <c r="D32" s="20"/>
      <c r="E32" s="20"/>
      <c r="F32" s="20"/>
      <c r="G32" s="20"/>
      <c r="H32" s="20"/>
      <c r="I32" s="21" t="s">
        <v>103</v>
      </c>
      <c r="J32" s="22">
        <f>SUM(J33:J57)</f>
        <v>250773427074</v>
      </c>
      <c r="K32" s="22">
        <f t="shared" ref="K32:R32" si="10">SUM(K33:K57)</f>
        <v>0</v>
      </c>
      <c r="L32" s="22">
        <f t="shared" si="10"/>
        <v>0</v>
      </c>
      <c r="M32" s="22">
        <f t="shared" si="10"/>
        <v>250773427074</v>
      </c>
      <c r="N32" s="22">
        <f t="shared" si="10"/>
        <v>215265791000.67999</v>
      </c>
      <c r="O32" s="22">
        <f t="shared" si="10"/>
        <v>35507636073.32</v>
      </c>
      <c r="P32" s="22">
        <f t="shared" si="10"/>
        <v>169308907492.79999</v>
      </c>
      <c r="Q32" s="22">
        <f t="shared" si="10"/>
        <v>9559418547.2999992</v>
      </c>
      <c r="R32" s="22">
        <f t="shared" si="10"/>
        <v>9552320214.2999992</v>
      </c>
      <c r="S32" s="23">
        <f t="shared" si="1"/>
        <v>81464519581.200012</v>
      </c>
      <c r="T32" s="24">
        <f t="shared" si="2"/>
        <v>0.67514692233654849</v>
      </c>
      <c r="U32" s="24">
        <f t="shared" si="3"/>
        <v>3.8119742824582199E-2</v>
      </c>
      <c r="V32" s="24">
        <f t="shared" si="4"/>
        <v>3.8091437062353635E-2</v>
      </c>
    </row>
    <row r="33" spans="1:22" ht="69" thickTop="1" thickBot="1" x14ac:dyDescent="0.3">
      <c r="A33" s="10" t="s">
        <v>59</v>
      </c>
      <c r="B33" s="10" t="s">
        <v>60</v>
      </c>
      <c r="C33" s="10" t="s">
        <v>61</v>
      </c>
      <c r="D33" s="10" t="s">
        <v>62</v>
      </c>
      <c r="E33" s="10"/>
      <c r="F33" s="10" t="s">
        <v>21</v>
      </c>
      <c r="G33" s="10" t="s">
        <v>50</v>
      </c>
      <c r="H33" s="10" t="s">
        <v>23</v>
      </c>
      <c r="I33" s="11" t="s">
        <v>63</v>
      </c>
      <c r="J33" s="14">
        <v>3772145000</v>
      </c>
      <c r="K33" s="14">
        <v>0</v>
      </c>
      <c r="L33" s="14">
        <v>0</v>
      </c>
      <c r="M33" s="14">
        <v>3772145000</v>
      </c>
      <c r="N33" s="14">
        <v>2542190613.0999999</v>
      </c>
      <c r="O33" s="14">
        <v>1229954386.9000001</v>
      </c>
      <c r="P33" s="14">
        <v>1934922369.0999999</v>
      </c>
      <c r="Q33" s="14">
        <v>125119430.09999999</v>
      </c>
      <c r="R33" s="14">
        <v>125119430.09999999</v>
      </c>
      <c r="S33" s="12">
        <f t="shared" si="1"/>
        <v>1837222630.9000001</v>
      </c>
      <c r="T33" s="13">
        <f t="shared" si="2"/>
        <v>0.51295015676756861</v>
      </c>
      <c r="U33" s="13">
        <f t="shared" si="3"/>
        <v>3.3169305554266865E-2</v>
      </c>
      <c r="V33" s="13">
        <f t="shared" si="4"/>
        <v>3.3169305554266865E-2</v>
      </c>
    </row>
    <row r="34" spans="1:22" ht="69" thickTop="1" thickBot="1" x14ac:dyDescent="0.3">
      <c r="A34" s="10" t="s">
        <v>59</v>
      </c>
      <c r="B34" s="10" t="s">
        <v>60</v>
      </c>
      <c r="C34" s="10" t="s">
        <v>61</v>
      </c>
      <c r="D34" s="10" t="s">
        <v>62</v>
      </c>
      <c r="E34" s="10"/>
      <c r="F34" s="10" t="s">
        <v>21</v>
      </c>
      <c r="G34" s="10" t="s">
        <v>64</v>
      </c>
      <c r="H34" s="10" t="s">
        <v>23</v>
      </c>
      <c r="I34" s="11" t="s">
        <v>63</v>
      </c>
      <c r="J34" s="14">
        <v>33523650000</v>
      </c>
      <c r="K34" s="14">
        <v>0</v>
      </c>
      <c r="L34" s="14">
        <v>0</v>
      </c>
      <c r="M34" s="14">
        <v>33523650000</v>
      </c>
      <c r="N34" s="14">
        <v>33523650000</v>
      </c>
      <c r="O34" s="14">
        <v>0</v>
      </c>
      <c r="P34" s="14">
        <v>33523650000</v>
      </c>
      <c r="Q34" s="14">
        <v>0</v>
      </c>
      <c r="R34" s="14">
        <v>0</v>
      </c>
      <c r="S34" s="12">
        <f t="shared" si="1"/>
        <v>0</v>
      </c>
      <c r="T34" s="13">
        <f t="shared" si="2"/>
        <v>1</v>
      </c>
      <c r="U34" s="13">
        <f t="shared" si="3"/>
        <v>0</v>
      </c>
      <c r="V34" s="13">
        <f t="shared" si="4"/>
        <v>0</v>
      </c>
    </row>
    <row r="35" spans="1:22" ht="46.5" thickTop="1" thickBot="1" x14ac:dyDescent="0.3">
      <c r="A35" s="10" t="s">
        <v>59</v>
      </c>
      <c r="B35" s="10" t="s">
        <v>65</v>
      </c>
      <c r="C35" s="10" t="s">
        <v>61</v>
      </c>
      <c r="D35" s="10" t="s">
        <v>66</v>
      </c>
      <c r="E35" s="10"/>
      <c r="F35" s="10" t="s">
        <v>21</v>
      </c>
      <c r="G35" s="10" t="s">
        <v>50</v>
      </c>
      <c r="H35" s="10" t="s">
        <v>23</v>
      </c>
      <c r="I35" s="11" t="s">
        <v>67</v>
      </c>
      <c r="J35" s="14">
        <v>3800000000</v>
      </c>
      <c r="K35" s="14">
        <v>0</v>
      </c>
      <c r="L35" s="14">
        <v>0</v>
      </c>
      <c r="M35" s="14">
        <v>3800000000</v>
      </c>
      <c r="N35" s="14">
        <v>3237483965.6999998</v>
      </c>
      <c r="O35" s="14">
        <v>562516034.29999995</v>
      </c>
      <c r="P35" s="14">
        <v>2122025193.7</v>
      </c>
      <c r="Q35" s="14">
        <v>109075827.7</v>
      </c>
      <c r="R35" s="14">
        <v>109075827.7</v>
      </c>
      <c r="S35" s="12">
        <f t="shared" si="1"/>
        <v>1677974806.3</v>
      </c>
      <c r="T35" s="13">
        <f t="shared" si="2"/>
        <v>0.55842768255263164</v>
      </c>
      <c r="U35" s="13">
        <f t="shared" si="3"/>
        <v>2.8704165184210526E-2</v>
      </c>
      <c r="V35" s="13">
        <f t="shared" si="4"/>
        <v>2.8704165184210526E-2</v>
      </c>
    </row>
    <row r="36" spans="1:22" ht="46.5" thickTop="1" thickBot="1" x14ac:dyDescent="0.3">
      <c r="A36" s="10" t="s">
        <v>59</v>
      </c>
      <c r="B36" s="10" t="s">
        <v>65</v>
      </c>
      <c r="C36" s="10" t="s">
        <v>61</v>
      </c>
      <c r="D36" s="10" t="s">
        <v>68</v>
      </c>
      <c r="E36" s="10"/>
      <c r="F36" s="10" t="s">
        <v>21</v>
      </c>
      <c r="G36" s="10" t="s">
        <v>50</v>
      </c>
      <c r="H36" s="10" t="s">
        <v>23</v>
      </c>
      <c r="I36" s="11" t="s">
        <v>69</v>
      </c>
      <c r="J36" s="14">
        <v>12410000000</v>
      </c>
      <c r="K36" s="14">
        <v>0</v>
      </c>
      <c r="L36" s="14">
        <v>0</v>
      </c>
      <c r="M36" s="14">
        <v>12410000000</v>
      </c>
      <c r="N36" s="14">
        <v>10188889855.42</v>
      </c>
      <c r="O36" s="14">
        <v>2221110144.5799999</v>
      </c>
      <c r="P36" s="14">
        <v>6757879320</v>
      </c>
      <c r="Q36" s="14">
        <v>4047005469</v>
      </c>
      <c r="R36" s="14">
        <v>4047005469</v>
      </c>
      <c r="S36" s="12">
        <f t="shared" si="1"/>
        <v>5652120680</v>
      </c>
      <c r="T36" s="13">
        <f t="shared" si="2"/>
        <v>0.54455111361804998</v>
      </c>
      <c r="U36" s="13">
        <f t="shared" si="3"/>
        <v>0.32610841813053987</v>
      </c>
      <c r="V36" s="13">
        <f t="shared" si="4"/>
        <v>0.32610841813053987</v>
      </c>
    </row>
    <row r="37" spans="1:22" ht="46.5" thickTop="1" thickBot="1" x14ac:dyDescent="0.3">
      <c r="A37" s="10" t="s">
        <v>59</v>
      </c>
      <c r="B37" s="10" t="s">
        <v>65</v>
      </c>
      <c r="C37" s="10" t="s">
        <v>61</v>
      </c>
      <c r="D37" s="10" t="s">
        <v>68</v>
      </c>
      <c r="E37" s="10"/>
      <c r="F37" s="10" t="s">
        <v>21</v>
      </c>
      <c r="G37" s="10" t="s">
        <v>70</v>
      </c>
      <c r="H37" s="10" t="s">
        <v>23</v>
      </c>
      <c r="I37" s="11" t="s">
        <v>69</v>
      </c>
      <c r="J37" s="14">
        <v>6581286283</v>
      </c>
      <c r="K37" s="14">
        <v>0</v>
      </c>
      <c r="L37" s="14">
        <v>0</v>
      </c>
      <c r="M37" s="14">
        <v>6581286283</v>
      </c>
      <c r="N37" s="14">
        <v>6581286283</v>
      </c>
      <c r="O37" s="14">
        <v>0</v>
      </c>
      <c r="P37" s="14">
        <v>0</v>
      </c>
      <c r="Q37" s="14">
        <v>0</v>
      </c>
      <c r="R37" s="14">
        <v>0</v>
      </c>
      <c r="S37" s="12">
        <f t="shared" si="1"/>
        <v>6581286283</v>
      </c>
      <c r="T37" s="13">
        <f t="shared" si="2"/>
        <v>0</v>
      </c>
      <c r="U37" s="13">
        <f t="shared" si="3"/>
        <v>0</v>
      </c>
      <c r="V37" s="13">
        <f t="shared" si="4"/>
        <v>0</v>
      </c>
    </row>
    <row r="38" spans="1:22" ht="57.75" thickTop="1" thickBot="1" x14ac:dyDescent="0.3">
      <c r="A38" s="10" t="s">
        <v>59</v>
      </c>
      <c r="B38" s="10" t="s">
        <v>65</v>
      </c>
      <c r="C38" s="10" t="s">
        <v>61</v>
      </c>
      <c r="D38" s="10" t="s">
        <v>71</v>
      </c>
      <c r="E38" s="10"/>
      <c r="F38" s="10" t="s">
        <v>21</v>
      </c>
      <c r="G38" s="10" t="s">
        <v>50</v>
      </c>
      <c r="H38" s="10" t="s">
        <v>23</v>
      </c>
      <c r="I38" s="11" t="s">
        <v>72</v>
      </c>
      <c r="J38" s="14">
        <v>19837427434</v>
      </c>
      <c r="K38" s="14">
        <v>0</v>
      </c>
      <c r="L38" s="14">
        <v>0</v>
      </c>
      <c r="M38" s="14">
        <v>19837427434</v>
      </c>
      <c r="N38" s="14">
        <v>0</v>
      </c>
      <c r="O38" s="14">
        <v>19837427434</v>
      </c>
      <c r="P38" s="14">
        <v>0</v>
      </c>
      <c r="Q38" s="14">
        <v>0</v>
      </c>
      <c r="R38" s="14">
        <v>0</v>
      </c>
      <c r="S38" s="12">
        <f t="shared" si="1"/>
        <v>19837427434</v>
      </c>
      <c r="T38" s="13">
        <f t="shared" si="2"/>
        <v>0</v>
      </c>
      <c r="U38" s="13">
        <f t="shared" si="3"/>
        <v>0</v>
      </c>
      <c r="V38" s="13">
        <f t="shared" si="4"/>
        <v>0</v>
      </c>
    </row>
    <row r="39" spans="1:22" ht="35.25" thickTop="1" thickBot="1" x14ac:dyDescent="0.3">
      <c r="A39" s="10" t="s">
        <v>59</v>
      </c>
      <c r="B39" s="10" t="s">
        <v>65</v>
      </c>
      <c r="C39" s="10" t="s">
        <v>61</v>
      </c>
      <c r="D39" s="10" t="s">
        <v>73</v>
      </c>
      <c r="E39" s="10"/>
      <c r="F39" s="10" t="s">
        <v>21</v>
      </c>
      <c r="G39" s="10" t="s">
        <v>50</v>
      </c>
      <c r="H39" s="10" t="s">
        <v>23</v>
      </c>
      <c r="I39" s="11" t="s">
        <v>74</v>
      </c>
      <c r="J39" s="14">
        <v>6292612574</v>
      </c>
      <c r="K39" s="14">
        <v>0</v>
      </c>
      <c r="L39" s="14">
        <v>0</v>
      </c>
      <c r="M39" s="14">
        <v>6292612574</v>
      </c>
      <c r="N39" s="14">
        <v>3469149993</v>
      </c>
      <c r="O39" s="14">
        <v>2823462581</v>
      </c>
      <c r="P39" s="14">
        <v>2934043152</v>
      </c>
      <c r="Q39" s="14">
        <v>142019421.5</v>
      </c>
      <c r="R39" s="14">
        <v>142019421.5</v>
      </c>
      <c r="S39" s="12">
        <f t="shared" si="1"/>
        <v>3358569422</v>
      </c>
      <c r="T39" s="13">
        <f t="shared" si="2"/>
        <v>0.4662678843637959</v>
      </c>
      <c r="U39" s="13">
        <f t="shared" si="3"/>
        <v>2.2569230161538941E-2</v>
      </c>
      <c r="V39" s="13">
        <f t="shared" si="4"/>
        <v>2.2569230161538941E-2</v>
      </c>
    </row>
    <row r="40" spans="1:22" ht="35.25" thickTop="1" thickBot="1" x14ac:dyDescent="0.3">
      <c r="A40" s="10" t="s">
        <v>59</v>
      </c>
      <c r="B40" s="10" t="s">
        <v>65</v>
      </c>
      <c r="C40" s="10" t="s">
        <v>61</v>
      </c>
      <c r="D40" s="10" t="s">
        <v>73</v>
      </c>
      <c r="E40" s="10"/>
      <c r="F40" s="10" t="s">
        <v>21</v>
      </c>
      <c r="G40" s="10" t="s">
        <v>70</v>
      </c>
      <c r="H40" s="10" t="s">
        <v>23</v>
      </c>
      <c r="I40" s="11" t="s">
        <v>74</v>
      </c>
      <c r="J40" s="14">
        <v>1800000000</v>
      </c>
      <c r="K40" s="14">
        <v>0</v>
      </c>
      <c r="L40" s="14">
        <v>0</v>
      </c>
      <c r="M40" s="14">
        <v>1800000000</v>
      </c>
      <c r="N40" s="14">
        <v>1800000000</v>
      </c>
      <c r="O40" s="14">
        <v>0</v>
      </c>
      <c r="P40" s="14">
        <v>1800000000</v>
      </c>
      <c r="Q40" s="14">
        <v>0</v>
      </c>
      <c r="R40" s="14">
        <v>0</v>
      </c>
      <c r="S40" s="12">
        <f t="shared" ref="S40:S58" si="11">+M40-P40</f>
        <v>0</v>
      </c>
      <c r="T40" s="13">
        <f t="shared" ref="T40:T58" si="12">+P40/M40</f>
        <v>1</v>
      </c>
      <c r="U40" s="13">
        <f t="shared" ref="U40:U58" si="13">+Q40/M40</f>
        <v>0</v>
      </c>
      <c r="V40" s="13">
        <f t="shared" ref="V40:V58" si="14">+R40/M40</f>
        <v>0</v>
      </c>
    </row>
    <row r="41" spans="1:22" ht="57.75" thickTop="1" thickBot="1" x14ac:dyDescent="0.3">
      <c r="A41" s="10" t="s">
        <v>59</v>
      </c>
      <c r="B41" s="10" t="s">
        <v>65</v>
      </c>
      <c r="C41" s="10" t="s">
        <v>61</v>
      </c>
      <c r="D41" s="10" t="s">
        <v>75</v>
      </c>
      <c r="E41" s="10"/>
      <c r="F41" s="10" t="s">
        <v>21</v>
      </c>
      <c r="G41" s="10" t="s">
        <v>50</v>
      </c>
      <c r="H41" s="10" t="s">
        <v>23</v>
      </c>
      <c r="I41" s="11" t="s">
        <v>76</v>
      </c>
      <c r="J41" s="14">
        <v>18361790080</v>
      </c>
      <c r="K41" s="14">
        <v>0</v>
      </c>
      <c r="L41" s="14">
        <v>0</v>
      </c>
      <c r="M41" s="14">
        <v>18361790080</v>
      </c>
      <c r="N41" s="14">
        <v>18046777897</v>
      </c>
      <c r="O41" s="14">
        <v>315012183</v>
      </c>
      <c r="P41" s="14">
        <v>529756126</v>
      </c>
      <c r="Q41" s="14">
        <v>98062383</v>
      </c>
      <c r="R41" s="14">
        <v>98062383</v>
      </c>
      <c r="S41" s="12">
        <f t="shared" si="11"/>
        <v>17832033954</v>
      </c>
      <c r="T41" s="13">
        <f t="shared" si="12"/>
        <v>2.8851006557199459E-2</v>
      </c>
      <c r="U41" s="13">
        <f t="shared" si="13"/>
        <v>5.3405676991597545E-3</v>
      </c>
      <c r="V41" s="13">
        <f t="shared" si="14"/>
        <v>5.3405676991597545E-3</v>
      </c>
    </row>
    <row r="42" spans="1:22" ht="57.75" thickTop="1" thickBot="1" x14ac:dyDescent="0.3">
      <c r="A42" s="10" t="s">
        <v>59</v>
      </c>
      <c r="B42" s="10" t="s">
        <v>65</v>
      </c>
      <c r="C42" s="10" t="s">
        <v>61</v>
      </c>
      <c r="D42" s="10" t="s">
        <v>75</v>
      </c>
      <c r="E42" s="10"/>
      <c r="F42" s="10" t="s">
        <v>21</v>
      </c>
      <c r="G42" s="10" t="s">
        <v>70</v>
      </c>
      <c r="H42" s="10" t="s">
        <v>23</v>
      </c>
      <c r="I42" s="11" t="s">
        <v>76</v>
      </c>
      <c r="J42" s="14">
        <v>6581286283</v>
      </c>
      <c r="K42" s="14">
        <v>0</v>
      </c>
      <c r="L42" s="14">
        <v>0</v>
      </c>
      <c r="M42" s="14">
        <v>6581286283</v>
      </c>
      <c r="N42" s="14">
        <v>6581286283</v>
      </c>
      <c r="O42" s="14">
        <v>0</v>
      </c>
      <c r="P42" s="14">
        <v>0</v>
      </c>
      <c r="Q42" s="14">
        <v>0</v>
      </c>
      <c r="R42" s="14">
        <v>0</v>
      </c>
      <c r="S42" s="12">
        <f t="shared" si="11"/>
        <v>6581286283</v>
      </c>
      <c r="T42" s="13">
        <f t="shared" si="12"/>
        <v>0</v>
      </c>
      <c r="U42" s="13">
        <f t="shared" si="13"/>
        <v>0</v>
      </c>
      <c r="V42" s="13">
        <f t="shared" si="14"/>
        <v>0</v>
      </c>
    </row>
    <row r="43" spans="1:22" ht="35.25" thickTop="1" thickBot="1" x14ac:dyDescent="0.3">
      <c r="A43" s="10" t="s">
        <v>59</v>
      </c>
      <c r="B43" s="10" t="s">
        <v>65</v>
      </c>
      <c r="C43" s="10" t="s">
        <v>61</v>
      </c>
      <c r="D43" s="10" t="s">
        <v>77</v>
      </c>
      <c r="E43" s="10"/>
      <c r="F43" s="10" t="s">
        <v>21</v>
      </c>
      <c r="G43" s="10" t="s">
        <v>22</v>
      </c>
      <c r="H43" s="10" t="s">
        <v>23</v>
      </c>
      <c r="I43" s="11" t="s">
        <v>78</v>
      </c>
      <c r="J43" s="14">
        <v>116011464912</v>
      </c>
      <c r="K43" s="14">
        <v>0</v>
      </c>
      <c r="L43" s="14">
        <v>0</v>
      </c>
      <c r="M43" s="14">
        <v>116011464912</v>
      </c>
      <c r="N43" s="14">
        <v>116011464912</v>
      </c>
      <c r="O43" s="14">
        <v>0</v>
      </c>
      <c r="P43" s="14">
        <v>112511464912</v>
      </c>
      <c r="Q43" s="14">
        <v>3200000000</v>
      </c>
      <c r="R43" s="14">
        <v>3200000000</v>
      </c>
      <c r="S43" s="12">
        <f t="shared" si="11"/>
        <v>3500000000</v>
      </c>
      <c r="T43" s="13">
        <f t="shared" si="12"/>
        <v>0.96983056801623091</v>
      </c>
      <c r="U43" s="13">
        <f t="shared" si="13"/>
        <v>2.758348067087461E-2</v>
      </c>
      <c r="V43" s="13">
        <f t="shared" si="14"/>
        <v>2.758348067087461E-2</v>
      </c>
    </row>
    <row r="44" spans="1:22" ht="35.25" thickTop="1" thickBot="1" x14ac:dyDescent="0.3">
      <c r="A44" s="10" t="s">
        <v>59</v>
      </c>
      <c r="B44" s="10" t="s">
        <v>65</v>
      </c>
      <c r="C44" s="10" t="s">
        <v>61</v>
      </c>
      <c r="D44" s="10" t="s">
        <v>77</v>
      </c>
      <c r="E44" s="10"/>
      <c r="F44" s="10" t="s">
        <v>21</v>
      </c>
      <c r="G44" s="10" t="s">
        <v>50</v>
      </c>
      <c r="H44" s="10" t="s">
        <v>23</v>
      </c>
      <c r="I44" s="11" t="s">
        <v>78</v>
      </c>
      <c r="J44" s="14">
        <v>2152512319</v>
      </c>
      <c r="K44" s="14">
        <v>0</v>
      </c>
      <c r="L44" s="14">
        <v>0</v>
      </c>
      <c r="M44" s="14">
        <v>2152512319</v>
      </c>
      <c r="N44" s="14">
        <v>2152512319</v>
      </c>
      <c r="O44" s="14">
        <v>0</v>
      </c>
      <c r="P44" s="14">
        <v>2152512319</v>
      </c>
      <c r="Q44" s="14">
        <v>0</v>
      </c>
      <c r="R44" s="14">
        <v>0</v>
      </c>
      <c r="S44" s="12">
        <f t="shared" si="11"/>
        <v>0</v>
      </c>
      <c r="T44" s="13">
        <f t="shared" si="12"/>
        <v>1</v>
      </c>
      <c r="U44" s="13">
        <f t="shared" si="13"/>
        <v>0</v>
      </c>
      <c r="V44" s="13">
        <f t="shared" si="14"/>
        <v>0</v>
      </c>
    </row>
    <row r="45" spans="1:22" ht="46.5" thickTop="1" thickBot="1" x14ac:dyDescent="0.3">
      <c r="A45" s="10" t="s">
        <v>59</v>
      </c>
      <c r="B45" s="10" t="s">
        <v>65</v>
      </c>
      <c r="C45" s="10" t="s">
        <v>61</v>
      </c>
      <c r="D45" s="10" t="s">
        <v>79</v>
      </c>
      <c r="E45" s="10"/>
      <c r="F45" s="10" t="s">
        <v>21</v>
      </c>
      <c r="G45" s="10" t="s">
        <v>50</v>
      </c>
      <c r="H45" s="10" t="s">
        <v>23</v>
      </c>
      <c r="I45" s="11" t="s">
        <v>80</v>
      </c>
      <c r="J45" s="14">
        <v>1087750116</v>
      </c>
      <c r="K45" s="14">
        <v>0</v>
      </c>
      <c r="L45" s="14">
        <v>0</v>
      </c>
      <c r="M45" s="14">
        <v>1087750116</v>
      </c>
      <c r="N45" s="14">
        <v>0</v>
      </c>
      <c r="O45" s="14">
        <v>1087750116</v>
      </c>
      <c r="P45" s="14">
        <v>0</v>
      </c>
      <c r="Q45" s="14">
        <v>0</v>
      </c>
      <c r="R45" s="14">
        <v>0</v>
      </c>
      <c r="S45" s="12">
        <f t="shared" si="11"/>
        <v>1087750116</v>
      </c>
      <c r="T45" s="13">
        <f t="shared" si="12"/>
        <v>0</v>
      </c>
      <c r="U45" s="13">
        <f t="shared" si="13"/>
        <v>0</v>
      </c>
      <c r="V45" s="13">
        <f t="shared" si="14"/>
        <v>0</v>
      </c>
    </row>
    <row r="46" spans="1:22" ht="46.5" thickTop="1" thickBot="1" x14ac:dyDescent="0.3">
      <c r="A46" s="10" t="s">
        <v>59</v>
      </c>
      <c r="B46" s="10" t="s">
        <v>65</v>
      </c>
      <c r="C46" s="10" t="s">
        <v>61</v>
      </c>
      <c r="D46" s="10" t="s">
        <v>79</v>
      </c>
      <c r="E46" s="10"/>
      <c r="F46" s="10" t="s">
        <v>21</v>
      </c>
      <c r="G46" s="10" t="s">
        <v>70</v>
      </c>
      <c r="H46" s="10" t="s">
        <v>23</v>
      </c>
      <c r="I46" s="11" t="s">
        <v>80</v>
      </c>
      <c r="J46" s="14">
        <v>925000000</v>
      </c>
      <c r="K46" s="14">
        <v>0</v>
      </c>
      <c r="L46" s="14">
        <v>0</v>
      </c>
      <c r="M46" s="14">
        <v>925000000</v>
      </c>
      <c r="N46" s="14">
        <v>144026828</v>
      </c>
      <c r="O46" s="14">
        <v>780973172</v>
      </c>
      <c r="P46" s="14">
        <v>0</v>
      </c>
      <c r="Q46" s="14">
        <v>0</v>
      </c>
      <c r="R46" s="14">
        <v>0</v>
      </c>
      <c r="S46" s="12">
        <f t="shared" si="11"/>
        <v>925000000</v>
      </c>
      <c r="T46" s="13">
        <f t="shared" si="12"/>
        <v>0</v>
      </c>
      <c r="U46" s="13">
        <f t="shared" si="13"/>
        <v>0</v>
      </c>
      <c r="V46" s="13">
        <f t="shared" si="14"/>
        <v>0</v>
      </c>
    </row>
    <row r="47" spans="1:22" ht="91.5" thickTop="1" thickBot="1" x14ac:dyDescent="0.3">
      <c r="A47" s="10" t="s">
        <v>59</v>
      </c>
      <c r="B47" s="10" t="s">
        <v>65</v>
      </c>
      <c r="C47" s="10" t="s">
        <v>61</v>
      </c>
      <c r="D47" s="10" t="s">
        <v>81</v>
      </c>
      <c r="E47" s="10"/>
      <c r="F47" s="10" t="s">
        <v>21</v>
      </c>
      <c r="G47" s="10" t="s">
        <v>50</v>
      </c>
      <c r="H47" s="10" t="s">
        <v>23</v>
      </c>
      <c r="I47" s="11" t="s">
        <v>82</v>
      </c>
      <c r="J47" s="14">
        <v>2000000000</v>
      </c>
      <c r="K47" s="14">
        <v>0</v>
      </c>
      <c r="L47" s="14">
        <v>0</v>
      </c>
      <c r="M47" s="14">
        <v>2000000000</v>
      </c>
      <c r="N47" s="14">
        <v>1285649022</v>
      </c>
      <c r="O47" s="14">
        <v>714350978</v>
      </c>
      <c r="P47" s="14">
        <v>657358552</v>
      </c>
      <c r="Q47" s="14">
        <v>50574443</v>
      </c>
      <c r="R47" s="14">
        <v>50574443</v>
      </c>
      <c r="S47" s="12">
        <f t="shared" si="11"/>
        <v>1342641448</v>
      </c>
      <c r="T47" s="13">
        <f t="shared" si="12"/>
        <v>0.32867927600000002</v>
      </c>
      <c r="U47" s="13">
        <f t="shared" si="13"/>
        <v>2.5287221499999998E-2</v>
      </c>
      <c r="V47" s="13">
        <f t="shared" si="14"/>
        <v>2.5287221499999998E-2</v>
      </c>
    </row>
    <row r="48" spans="1:22" ht="91.5" thickTop="1" thickBot="1" x14ac:dyDescent="0.3">
      <c r="A48" s="10" t="s">
        <v>59</v>
      </c>
      <c r="B48" s="10" t="s">
        <v>65</v>
      </c>
      <c r="C48" s="10" t="s">
        <v>61</v>
      </c>
      <c r="D48" s="10" t="s">
        <v>81</v>
      </c>
      <c r="E48" s="10"/>
      <c r="F48" s="10" t="s">
        <v>21</v>
      </c>
      <c r="G48" s="10" t="s">
        <v>70</v>
      </c>
      <c r="H48" s="10" t="s">
        <v>23</v>
      </c>
      <c r="I48" s="11" t="s">
        <v>82</v>
      </c>
      <c r="J48" s="14">
        <v>2000000000</v>
      </c>
      <c r="K48" s="14">
        <v>0</v>
      </c>
      <c r="L48" s="14">
        <v>0</v>
      </c>
      <c r="M48" s="14">
        <v>2000000000</v>
      </c>
      <c r="N48" s="14">
        <v>2000000000</v>
      </c>
      <c r="O48" s="14">
        <v>0</v>
      </c>
      <c r="P48" s="14">
        <v>0</v>
      </c>
      <c r="Q48" s="14">
        <v>0</v>
      </c>
      <c r="R48" s="14">
        <v>0</v>
      </c>
      <c r="S48" s="12">
        <f t="shared" si="11"/>
        <v>2000000000</v>
      </c>
      <c r="T48" s="13">
        <f t="shared" si="12"/>
        <v>0</v>
      </c>
      <c r="U48" s="13">
        <f t="shared" si="13"/>
        <v>0</v>
      </c>
      <c r="V48" s="13">
        <f t="shared" si="14"/>
        <v>0</v>
      </c>
    </row>
    <row r="49" spans="1:22" ht="35.25" thickTop="1" thickBot="1" x14ac:dyDescent="0.3">
      <c r="A49" s="10" t="s">
        <v>59</v>
      </c>
      <c r="B49" s="10" t="s">
        <v>65</v>
      </c>
      <c r="C49" s="10" t="s">
        <v>61</v>
      </c>
      <c r="D49" s="10" t="s">
        <v>83</v>
      </c>
      <c r="E49" s="10"/>
      <c r="F49" s="10" t="s">
        <v>21</v>
      </c>
      <c r="G49" s="10" t="s">
        <v>50</v>
      </c>
      <c r="H49" s="10" t="s">
        <v>23</v>
      </c>
      <c r="I49" s="11" t="s">
        <v>84</v>
      </c>
      <c r="J49" s="14">
        <v>2274360000</v>
      </c>
      <c r="K49" s="14">
        <v>0</v>
      </c>
      <c r="L49" s="14">
        <v>0</v>
      </c>
      <c r="M49" s="14">
        <v>2274360000</v>
      </c>
      <c r="N49" s="14">
        <v>805522354</v>
      </c>
      <c r="O49" s="14">
        <v>1468837646</v>
      </c>
      <c r="P49" s="14">
        <v>651522339</v>
      </c>
      <c r="Q49" s="14">
        <v>24022816</v>
      </c>
      <c r="R49" s="14">
        <v>24022816</v>
      </c>
      <c r="S49" s="12">
        <f t="shared" si="11"/>
        <v>1622837661</v>
      </c>
      <c r="T49" s="13">
        <f t="shared" si="12"/>
        <v>0.28646403339840659</v>
      </c>
      <c r="U49" s="13">
        <f t="shared" si="13"/>
        <v>1.0562450975219403E-2</v>
      </c>
      <c r="V49" s="13">
        <f t="shared" si="14"/>
        <v>1.0562450975219403E-2</v>
      </c>
    </row>
    <row r="50" spans="1:22" ht="35.25" thickTop="1" thickBot="1" x14ac:dyDescent="0.3">
      <c r="A50" s="10" t="s">
        <v>59</v>
      </c>
      <c r="B50" s="10" t="s">
        <v>65</v>
      </c>
      <c r="C50" s="10" t="s">
        <v>61</v>
      </c>
      <c r="D50" s="10" t="s">
        <v>83</v>
      </c>
      <c r="E50" s="10"/>
      <c r="F50" s="10" t="s">
        <v>21</v>
      </c>
      <c r="G50" s="10" t="s">
        <v>70</v>
      </c>
      <c r="H50" s="10" t="s">
        <v>23</v>
      </c>
      <c r="I50" s="11" t="s">
        <v>84</v>
      </c>
      <c r="J50" s="14">
        <v>1750000000</v>
      </c>
      <c r="K50" s="14">
        <v>0</v>
      </c>
      <c r="L50" s="14">
        <v>0</v>
      </c>
      <c r="M50" s="14">
        <v>1750000000</v>
      </c>
      <c r="N50" s="14">
        <v>1700000000</v>
      </c>
      <c r="O50" s="14">
        <v>50000000</v>
      </c>
      <c r="P50" s="14">
        <v>1700000000</v>
      </c>
      <c r="Q50" s="14">
        <v>1700000000</v>
      </c>
      <c r="R50" s="14">
        <v>1700000000</v>
      </c>
      <c r="S50" s="12">
        <f t="shared" si="11"/>
        <v>50000000</v>
      </c>
      <c r="T50" s="13">
        <f t="shared" si="12"/>
        <v>0.97142857142857142</v>
      </c>
      <c r="U50" s="13">
        <f t="shared" si="13"/>
        <v>0.97142857142857142</v>
      </c>
      <c r="V50" s="13">
        <f t="shared" si="14"/>
        <v>0.97142857142857142</v>
      </c>
    </row>
    <row r="51" spans="1:22" ht="35.25" thickTop="1" thickBot="1" x14ac:dyDescent="0.3">
      <c r="A51" s="10" t="s">
        <v>59</v>
      </c>
      <c r="B51" s="10" t="s">
        <v>65</v>
      </c>
      <c r="C51" s="10" t="s">
        <v>61</v>
      </c>
      <c r="D51" s="10" t="s">
        <v>85</v>
      </c>
      <c r="E51" s="10"/>
      <c r="F51" s="10" t="s">
        <v>21</v>
      </c>
      <c r="G51" s="10" t="s">
        <v>50</v>
      </c>
      <c r="H51" s="10" t="s">
        <v>23</v>
      </c>
      <c r="I51" s="11" t="s">
        <v>86</v>
      </c>
      <c r="J51" s="14">
        <v>4000000000</v>
      </c>
      <c r="K51" s="14">
        <v>0</v>
      </c>
      <c r="L51" s="14">
        <v>0</v>
      </c>
      <c r="M51" s="14">
        <v>4000000000</v>
      </c>
      <c r="N51" s="14">
        <v>193736476</v>
      </c>
      <c r="O51" s="14">
        <v>3806263524</v>
      </c>
      <c r="P51" s="14">
        <v>173736476</v>
      </c>
      <c r="Q51" s="14">
        <v>20098333</v>
      </c>
      <c r="R51" s="14">
        <v>13000000</v>
      </c>
      <c r="S51" s="12">
        <f t="shared" si="11"/>
        <v>3826263524</v>
      </c>
      <c r="T51" s="13">
        <f t="shared" si="12"/>
        <v>4.3434119E-2</v>
      </c>
      <c r="U51" s="13">
        <f t="shared" si="13"/>
        <v>5.0245832499999999E-3</v>
      </c>
      <c r="V51" s="13">
        <f t="shared" si="14"/>
        <v>3.2499999999999999E-3</v>
      </c>
    </row>
    <row r="52" spans="1:22" ht="35.25" thickTop="1" thickBot="1" x14ac:dyDescent="0.3">
      <c r="A52" s="10" t="s">
        <v>59</v>
      </c>
      <c r="B52" s="10" t="s">
        <v>87</v>
      </c>
      <c r="C52" s="10" t="s">
        <v>61</v>
      </c>
      <c r="D52" s="10" t="s">
        <v>88</v>
      </c>
      <c r="E52" s="10"/>
      <c r="F52" s="10" t="s">
        <v>21</v>
      </c>
      <c r="G52" s="10" t="s">
        <v>50</v>
      </c>
      <c r="H52" s="10" t="s">
        <v>23</v>
      </c>
      <c r="I52" s="11" t="s">
        <v>89</v>
      </c>
      <c r="J52" s="14">
        <v>167941500</v>
      </c>
      <c r="K52" s="14">
        <v>0</v>
      </c>
      <c r="L52" s="14">
        <v>0</v>
      </c>
      <c r="M52" s="14">
        <v>167941500</v>
      </c>
      <c r="N52" s="14">
        <v>125508034</v>
      </c>
      <c r="O52" s="14">
        <v>42433466</v>
      </c>
      <c r="P52" s="14">
        <v>94668408</v>
      </c>
      <c r="Q52" s="14">
        <v>4766132</v>
      </c>
      <c r="R52" s="14">
        <v>4766132</v>
      </c>
      <c r="S52" s="12">
        <f t="shared" si="11"/>
        <v>73273092</v>
      </c>
      <c r="T52" s="13">
        <f t="shared" si="12"/>
        <v>0.5636987165173587</v>
      </c>
      <c r="U52" s="13">
        <f t="shared" si="13"/>
        <v>2.8379715555714342E-2</v>
      </c>
      <c r="V52" s="13">
        <f t="shared" si="14"/>
        <v>2.8379715555714342E-2</v>
      </c>
    </row>
    <row r="53" spans="1:22" ht="91.5" thickTop="1" thickBot="1" x14ac:dyDescent="0.3">
      <c r="A53" s="10" t="s">
        <v>59</v>
      </c>
      <c r="B53" s="10" t="s">
        <v>87</v>
      </c>
      <c r="C53" s="10" t="s">
        <v>61</v>
      </c>
      <c r="D53" s="10" t="s">
        <v>90</v>
      </c>
      <c r="E53" s="10"/>
      <c r="F53" s="10" t="s">
        <v>21</v>
      </c>
      <c r="G53" s="10" t="s">
        <v>50</v>
      </c>
      <c r="H53" s="10" t="s">
        <v>23</v>
      </c>
      <c r="I53" s="11" t="s">
        <v>91</v>
      </c>
      <c r="J53" s="14">
        <v>295673983</v>
      </c>
      <c r="K53" s="14">
        <v>0</v>
      </c>
      <c r="L53" s="14">
        <v>0</v>
      </c>
      <c r="M53" s="14">
        <v>295673983</v>
      </c>
      <c r="N53" s="14">
        <v>145423332.96000001</v>
      </c>
      <c r="O53" s="14">
        <v>150250650.03999999</v>
      </c>
      <c r="P53" s="14">
        <v>69144344</v>
      </c>
      <c r="Q53" s="14">
        <v>2304811</v>
      </c>
      <c r="R53" s="14">
        <v>2304811</v>
      </c>
      <c r="S53" s="12">
        <f t="shared" si="11"/>
        <v>226529639</v>
      </c>
      <c r="T53" s="13">
        <f t="shared" si="12"/>
        <v>0.23385332486287777</v>
      </c>
      <c r="U53" s="13">
        <f t="shared" si="13"/>
        <v>7.7951092504476458E-3</v>
      </c>
      <c r="V53" s="13">
        <f t="shared" si="14"/>
        <v>7.7951092504476458E-3</v>
      </c>
    </row>
    <row r="54" spans="1:22" ht="57.75" thickTop="1" thickBot="1" x14ac:dyDescent="0.3">
      <c r="A54" s="10" t="s">
        <v>59</v>
      </c>
      <c r="B54" s="10" t="s">
        <v>87</v>
      </c>
      <c r="C54" s="10" t="s">
        <v>61</v>
      </c>
      <c r="D54" s="10" t="s">
        <v>92</v>
      </c>
      <c r="E54" s="10"/>
      <c r="F54" s="10" t="s">
        <v>21</v>
      </c>
      <c r="G54" s="10" t="s">
        <v>50</v>
      </c>
      <c r="H54" s="10" t="s">
        <v>23</v>
      </c>
      <c r="I54" s="11" t="s">
        <v>93</v>
      </c>
      <c r="J54" s="14">
        <v>148526590</v>
      </c>
      <c r="K54" s="14">
        <v>0</v>
      </c>
      <c r="L54" s="14">
        <v>0</v>
      </c>
      <c r="M54" s="14">
        <v>148526590</v>
      </c>
      <c r="N54" s="14">
        <v>96406540</v>
      </c>
      <c r="O54" s="14">
        <v>52120050</v>
      </c>
      <c r="P54" s="14">
        <v>67378655</v>
      </c>
      <c r="Q54" s="14">
        <v>16000000</v>
      </c>
      <c r="R54" s="14">
        <v>16000000</v>
      </c>
      <c r="S54" s="12">
        <f t="shared" si="11"/>
        <v>81147935</v>
      </c>
      <c r="T54" s="13">
        <f t="shared" si="12"/>
        <v>0.45364708770328599</v>
      </c>
      <c r="U54" s="13">
        <f t="shared" si="13"/>
        <v>0.10772481883546912</v>
      </c>
      <c r="V54" s="13">
        <f t="shared" si="14"/>
        <v>0.10772481883546912</v>
      </c>
    </row>
    <row r="55" spans="1:22" ht="35.25" thickTop="1" thickBot="1" x14ac:dyDescent="0.3">
      <c r="A55" s="10" t="s">
        <v>59</v>
      </c>
      <c r="B55" s="10" t="s">
        <v>94</v>
      </c>
      <c r="C55" s="10" t="s">
        <v>61</v>
      </c>
      <c r="D55" s="10" t="s">
        <v>88</v>
      </c>
      <c r="E55" s="10"/>
      <c r="F55" s="10" t="s">
        <v>21</v>
      </c>
      <c r="G55" s="10" t="s">
        <v>50</v>
      </c>
      <c r="H55" s="10" t="s">
        <v>23</v>
      </c>
      <c r="I55" s="11" t="s">
        <v>95</v>
      </c>
      <c r="J55" s="14">
        <v>500000000</v>
      </c>
      <c r="K55" s="14">
        <v>0</v>
      </c>
      <c r="L55" s="14">
        <v>0</v>
      </c>
      <c r="M55" s="14">
        <v>500000000</v>
      </c>
      <c r="N55" s="14">
        <v>446686670.5</v>
      </c>
      <c r="O55" s="14">
        <v>53313329.5</v>
      </c>
      <c r="P55" s="14">
        <v>106686670.5</v>
      </c>
      <c r="Q55" s="14">
        <v>4065830</v>
      </c>
      <c r="R55" s="14">
        <v>4065830</v>
      </c>
      <c r="S55" s="12">
        <f t="shared" si="11"/>
        <v>393313329.5</v>
      </c>
      <c r="T55" s="13">
        <f t="shared" si="12"/>
        <v>0.21337334099999999</v>
      </c>
      <c r="U55" s="13">
        <f t="shared" si="13"/>
        <v>8.1316600000000006E-3</v>
      </c>
      <c r="V55" s="13">
        <f t="shared" si="14"/>
        <v>8.1316600000000006E-3</v>
      </c>
    </row>
    <row r="56" spans="1:22" ht="35.25" thickTop="1" thickBot="1" x14ac:dyDescent="0.3">
      <c r="A56" s="10" t="s">
        <v>59</v>
      </c>
      <c r="B56" s="10" t="s">
        <v>94</v>
      </c>
      <c r="C56" s="10" t="s">
        <v>61</v>
      </c>
      <c r="D56" s="10" t="s">
        <v>88</v>
      </c>
      <c r="E56" s="10"/>
      <c r="F56" s="10" t="s">
        <v>21</v>
      </c>
      <c r="G56" s="10" t="s">
        <v>70</v>
      </c>
      <c r="H56" s="10" t="s">
        <v>23</v>
      </c>
      <c r="I56" s="11" t="s">
        <v>95</v>
      </c>
      <c r="J56" s="14">
        <v>2500000000</v>
      </c>
      <c r="K56" s="14">
        <v>0</v>
      </c>
      <c r="L56" s="14">
        <v>0</v>
      </c>
      <c r="M56" s="14">
        <v>2500000000</v>
      </c>
      <c r="N56" s="14">
        <v>2424040134</v>
      </c>
      <c r="O56" s="14">
        <v>75959866</v>
      </c>
      <c r="P56" s="14">
        <v>677024261.5</v>
      </c>
      <c r="Q56" s="14">
        <v>4840577</v>
      </c>
      <c r="R56" s="14">
        <v>4840577</v>
      </c>
      <c r="S56" s="12">
        <f t="shared" si="11"/>
        <v>1822975738.5</v>
      </c>
      <c r="T56" s="13">
        <f t="shared" si="12"/>
        <v>0.27080970459999998</v>
      </c>
      <c r="U56" s="13">
        <f t="shared" si="13"/>
        <v>1.9362308E-3</v>
      </c>
      <c r="V56" s="13">
        <f t="shared" si="14"/>
        <v>1.9362308E-3</v>
      </c>
    </row>
    <row r="57" spans="1:22" ht="46.5" thickTop="1" thickBot="1" x14ac:dyDescent="0.3">
      <c r="A57" s="10" t="s">
        <v>59</v>
      </c>
      <c r="B57" s="10" t="s">
        <v>94</v>
      </c>
      <c r="C57" s="10" t="s">
        <v>61</v>
      </c>
      <c r="D57" s="10" t="s">
        <v>90</v>
      </c>
      <c r="E57" s="10"/>
      <c r="F57" s="10" t="s">
        <v>21</v>
      </c>
      <c r="G57" s="10" t="s">
        <v>50</v>
      </c>
      <c r="H57" s="10" t="s">
        <v>23</v>
      </c>
      <c r="I57" s="11" t="s">
        <v>96</v>
      </c>
      <c r="J57" s="14">
        <v>2000000000</v>
      </c>
      <c r="K57" s="14">
        <v>0</v>
      </c>
      <c r="L57" s="14">
        <v>0</v>
      </c>
      <c r="M57" s="14">
        <v>2000000000</v>
      </c>
      <c r="N57" s="14">
        <v>1764099488</v>
      </c>
      <c r="O57" s="14">
        <v>235900512</v>
      </c>
      <c r="P57" s="14">
        <v>845134395</v>
      </c>
      <c r="Q57" s="14">
        <v>11463074</v>
      </c>
      <c r="R57" s="14">
        <v>11463074</v>
      </c>
      <c r="S57" s="12">
        <f t="shared" si="11"/>
        <v>1154865605</v>
      </c>
      <c r="T57" s="13">
        <f t="shared" si="12"/>
        <v>0.42256719749999999</v>
      </c>
      <c r="U57" s="13">
        <f t="shared" si="13"/>
        <v>5.7315370000000001E-3</v>
      </c>
      <c r="V57" s="13">
        <f t="shared" si="14"/>
        <v>5.7315370000000001E-3</v>
      </c>
    </row>
    <row r="58" spans="1:22" ht="31.5" customHeight="1" thickTop="1" thickBot="1" x14ac:dyDescent="0.3">
      <c r="A58" s="10"/>
      <c r="B58" s="10"/>
      <c r="C58" s="10"/>
      <c r="D58" s="10"/>
      <c r="E58" s="10"/>
      <c r="F58" s="10"/>
      <c r="G58" s="10"/>
      <c r="H58" s="10"/>
      <c r="I58" s="11" t="s">
        <v>104</v>
      </c>
      <c r="J58" s="14">
        <f>+J8+J30+J32</f>
        <v>619372526074</v>
      </c>
      <c r="K58" s="14">
        <f t="shared" ref="K58:R58" si="15">+K8+K30+K32</f>
        <v>0</v>
      </c>
      <c r="L58" s="14">
        <f t="shared" si="15"/>
        <v>0</v>
      </c>
      <c r="M58" s="14">
        <f t="shared" si="15"/>
        <v>619372526074</v>
      </c>
      <c r="N58" s="14">
        <f t="shared" si="15"/>
        <v>486654672512.78998</v>
      </c>
      <c r="O58" s="14">
        <f t="shared" si="15"/>
        <v>132717853561.20999</v>
      </c>
      <c r="P58" s="14">
        <f t="shared" si="15"/>
        <v>399632479231.91998</v>
      </c>
      <c r="Q58" s="14">
        <f t="shared" si="15"/>
        <v>49002211359.330002</v>
      </c>
      <c r="R58" s="14">
        <f t="shared" si="15"/>
        <v>47443910136.790009</v>
      </c>
      <c r="S58" s="12">
        <f t="shared" si="11"/>
        <v>219740046842.08002</v>
      </c>
      <c r="T58" s="13">
        <f t="shared" si="12"/>
        <v>0.64522151436883979</v>
      </c>
      <c r="U58" s="13">
        <f t="shared" si="13"/>
        <v>7.9115894387403657E-2</v>
      </c>
      <c r="V58" s="13">
        <f t="shared" si="14"/>
        <v>7.6599959054563571E-2</v>
      </c>
    </row>
    <row r="59" spans="1:22" ht="15.75" thickTop="1" x14ac:dyDescent="0.25">
      <c r="A59" s="5" t="s">
        <v>108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25"/>
      <c r="P59" s="25"/>
      <c r="Q59" s="25"/>
      <c r="R59" s="25"/>
      <c r="S59" s="5"/>
      <c r="T59" s="5"/>
      <c r="U59" s="5"/>
      <c r="V59" s="5"/>
    </row>
    <row r="60" spans="1:22" x14ac:dyDescent="0.25">
      <c r="A60" s="5" t="s">
        <v>114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25"/>
      <c r="P60" s="25"/>
      <c r="Q60" s="25"/>
      <c r="R60" s="25"/>
      <c r="S60" s="5"/>
      <c r="T60" s="3"/>
      <c r="U60" s="3"/>
      <c r="V60" s="3"/>
    </row>
    <row r="61" spans="1:22" ht="18" customHeight="1" x14ac:dyDescent="0.25">
      <c r="A61" s="5" t="s">
        <v>115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25"/>
      <c r="P61" s="25"/>
      <c r="Q61" s="25"/>
      <c r="R61" s="25"/>
      <c r="S61" s="5"/>
      <c r="T61" s="3"/>
      <c r="U61" s="3"/>
      <c r="V61" s="3"/>
    </row>
    <row r="62" spans="1:22" ht="35.1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4"/>
      <c r="T62" s="3"/>
      <c r="U62" s="3"/>
      <c r="V62" s="3"/>
    </row>
    <row r="63" spans="1:22" ht="35.1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4"/>
      <c r="T63" s="3"/>
      <c r="U63" s="3"/>
      <c r="V63" s="3"/>
    </row>
    <row r="64" spans="1:22" ht="35.1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4"/>
      <c r="T64" s="3"/>
      <c r="U64" s="3"/>
      <c r="V64" s="3"/>
    </row>
    <row r="65" spans="1:22" ht="35.1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4"/>
      <c r="T65" s="3"/>
      <c r="U65" s="3"/>
      <c r="V65" s="3"/>
    </row>
    <row r="66" spans="1:22" ht="35.1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4"/>
      <c r="T66" s="3"/>
      <c r="U66" s="3"/>
      <c r="V66" s="3"/>
    </row>
    <row r="67" spans="1:22" ht="35.1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4"/>
      <c r="T67" s="3"/>
      <c r="U67" s="3"/>
      <c r="V67" s="3"/>
    </row>
    <row r="68" spans="1:22" ht="35.1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4"/>
      <c r="T68" s="3"/>
      <c r="U68" s="3"/>
      <c r="V68" s="3"/>
    </row>
    <row r="69" spans="1:22" ht="35.1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4"/>
      <c r="T69" s="3"/>
      <c r="U69" s="3"/>
      <c r="V69" s="3"/>
    </row>
    <row r="70" spans="1:22" ht="35.1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4"/>
      <c r="T70" s="3"/>
      <c r="U70" s="3"/>
      <c r="V70" s="3"/>
    </row>
    <row r="71" spans="1:22" ht="35.1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4"/>
      <c r="T71" s="3"/>
      <c r="U71" s="3"/>
      <c r="V71" s="3"/>
    </row>
    <row r="72" spans="1:22" ht="35.1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4"/>
      <c r="T72" s="3"/>
      <c r="U72" s="3"/>
      <c r="V72" s="3"/>
    </row>
    <row r="73" spans="1:22" ht="35.1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4"/>
      <c r="T73" s="3"/>
      <c r="U73" s="3"/>
      <c r="V73" s="3"/>
    </row>
    <row r="74" spans="1:22" ht="48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4"/>
      <c r="T74" s="3"/>
      <c r="U74" s="3"/>
      <c r="V74" s="3"/>
    </row>
    <row r="75" spans="1:22" ht="35.1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4"/>
      <c r="T75" s="3"/>
      <c r="U75" s="3"/>
      <c r="V75" s="3"/>
    </row>
    <row r="76" spans="1:22" ht="24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4"/>
      <c r="T76" s="3"/>
      <c r="U76" s="3"/>
      <c r="V76" s="3"/>
    </row>
    <row r="77" spans="1:22" ht="27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6"/>
      <c r="U77" s="6"/>
      <c r="V77" s="6"/>
    </row>
    <row r="78" spans="1:22" ht="20.2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6"/>
      <c r="U78" s="6"/>
      <c r="V78" s="6"/>
    </row>
    <row r="79" spans="1:22" ht="35.1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6"/>
      <c r="U79" s="6"/>
      <c r="V79" s="6"/>
    </row>
    <row r="80" spans="1:22" ht="35.1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6"/>
      <c r="U80" s="6"/>
      <c r="V80" s="6"/>
    </row>
    <row r="81" spans="1:22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6"/>
      <c r="U81" s="6"/>
      <c r="V81" s="6"/>
    </row>
    <row r="82" spans="1:22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6"/>
      <c r="U82" s="6"/>
      <c r="V82" s="6"/>
    </row>
    <row r="83" spans="1:22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6"/>
      <c r="U83" s="6"/>
      <c r="V83" s="6"/>
    </row>
    <row r="84" spans="1:22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6"/>
      <c r="U84" s="6"/>
      <c r="V84" s="6"/>
    </row>
    <row r="85" spans="1:22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6"/>
      <c r="U85" s="6"/>
      <c r="V85" s="6"/>
    </row>
    <row r="86" spans="1:22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6"/>
      <c r="U86" s="6"/>
      <c r="V86" s="6"/>
    </row>
    <row r="87" spans="1:22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6"/>
      <c r="U87" s="6"/>
      <c r="V87" s="6"/>
    </row>
    <row r="88" spans="1:22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6"/>
      <c r="U88" s="6"/>
      <c r="V88" s="6"/>
    </row>
    <row r="89" spans="1:22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6"/>
      <c r="U89" s="6"/>
      <c r="V89" s="6"/>
    </row>
    <row r="90" spans="1:22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6"/>
      <c r="U90" s="6"/>
      <c r="V90" s="6"/>
    </row>
    <row r="91" spans="1:22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6"/>
      <c r="U91" s="6"/>
      <c r="V91" s="6"/>
    </row>
    <row r="92" spans="1:22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6"/>
      <c r="U92" s="6"/>
      <c r="V92" s="6"/>
    </row>
    <row r="93" spans="1:22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6"/>
      <c r="U93" s="6"/>
      <c r="V93" s="6"/>
    </row>
    <row r="94" spans="1:22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6"/>
      <c r="U94" s="6"/>
      <c r="V94" s="6"/>
    </row>
    <row r="95" spans="1:22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6"/>
      <c r="U95" s="6"/>
      <c r="V95" s="6"/>
    </row>
    <row r="96" spans="1:22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6"/>
      <c r="U96" s="6"/>
      <c r="V96" s="6"/>
    </row>
    <row r="97" spans="1:22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6"/>
      <c r="U97" s="6"/>
      <c r="V97" s="6"/>
    </row>
    <row r="98" spans="1:22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6"/>
      <c r="U98" s="6"/>
      <c r="V98" s="6"/>
    </row>
    <row r="99" spans="1:22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6"/>
      <c r="U99" s="6"/>
      <c r="V99" s="6"/>
    </row>
    <row r="100" spans="1:22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6"/>
      <c r="U100" s="6"/>
      <c r="V100" s="6"/>
    </row>
    <row r="101" spans="1:22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6"/>
      <c r="U101" s="6"/>
      <c r="V101" s="6"/>
    </row>
    <row r="102" spans="1:22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6"/>
      <c r="U102" s="6"/>
      <c r="V102" s="6"/>
    </row>
    <row r="103" spans="1:22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6"/>
      <c r="U103" s="6"/>
      <c r="V103" s="6"/>
    </row>
    <row r="104" spans="1:22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6"/>
      <c r="U104" s="6"/>
      <c r="V104" s="6"/>
    </row>
    <row r="105" spans="1:22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6"/>
      <c r="U105" s="6"/>
      <c r="V105" s="6"/>
    </row>
    <row r="106" spans="1:22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6"/>
      <c r="U106" s="6"/>
      <c r="V106" s="6"/>
    </row>
    <row r="107" spans="1:22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6"/>
      <c r="U107" s="6"/>
      <c r="V107" s="6"/>
    </row>
    <row r="108" spans="1:22" x14ac:dyDescent="0.25">
      <c r="T108" s="2"/>
      <c r="U108" s="2"/>
      <c r="V108" s="2"/>
    </row>
  </sheetData>
  <mergeCells count="4">
    <mergeCell ref="A3:V3"/>
    <mergeCell ref="A4:V4"/>
    <mergeCell ref="R6:V6"/>
    <mergeCell ref="A5:V5"/>
  </mergeCells>
  <printOptions horizontalCentered="1"/>
  <pageMargins left="0.19685039370078741" right="0.19685039370078741" top="0.59055118110236227" bottom="0.39370078740157483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GENERAL </vt:lpstr>
      <vt:lpstr>'GESTION GENERAL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2022-03-07T19:42:21Z</cp:lastPrinted>
  <dcterms:created xsi:type="dcterms:W3CDTF">2022-03-01T14:43:37Z</dcterms:created>
  <dcterms:modified xsi:type="dcterms:W3CDTF">2022-03-07T20:18:54Z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