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V35" i="1" l="1"/>
  <c r="U35" i="1"/>
  <c r="T35" i="1"/>
  <c r="S35" i="1"/>
  <c r="V34" i="1"/>
  <c r="U34" i="1"/>
  <c r="T34" i="1"/>
  <c r="S34" i="1"/>
  <c r="V33" i="1"/>
  <c r="U33" i="1"/>
  <c r="T33" i="1"/>
  <c r="S33" i="1"/>
  <c r="V31" i="1"/>
  <c r="U31" i="1"/>
  <c r="T31" i="1"/>
  <c r="S31" i="1"/>
  <c r="V30" i="1"/>
  <c r="U30" i="1"/>
  <c r="T30" i="1"/>
  <c r="S30" i="1"/>
  <c r="V29" i="1"/>
  <c r="U29" i="1"/>
  <c r="T29" i="1"/>
  <c r="S29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9" i="1"/>
  <c r="U9" i="1"/>
  <c r="T9" i="1"/>
  <c r="S9" i="1"/>
  <c r="V8" i="1"/>
  <c r="U8" i="1"/>
  <c r="T8" i="1"/>
  <c r="S8" i="1"/>
  <c r="R36" i="1"/>
  <c r="Q36" i="1"/>
  <c r="P36" i="1"/>
  <c r="O36" i="1"/>
  <c r="N36" i="1"/>
  <c r="M36" i="1"/>
  <c r="S36" i="1" s="1"/>
  <c r="L36" i="1"/>
  <c r="K36" i="1"/>
  <c r="J36" i="1"/>
  <c r="R32" i="1"/>
  <c r="Q32" i="1"/>
  <c r="P32" i="1"/>
  <c r="T32" i="1" s="1"/>
  <c r="O32" i="1"/>
  <c r="N32" i="1"/>
  <c r="M32" i="1"/>
  <c r="L32" i="1"/>
  <c r="K32" i="1"/>
  <c r="J32" i="1"/>
  <c r="R28" i="1"/>
  <c r="Q28" i="1"/>
  <c r="P28" i="1"/>
  <c r="O28" i="1"/>
  <c r="N28" i="1"/>
  <c r="M28" i="1"/>
  <c r="L28" i="1"/>
  <c r="K28" i="1"/>
  <c r="J28" i="1"/>
  <c r="R10" i="1"/>
  <c r="Q10" i="1"/>
  <c r="P10" i="1"/>
  <c r="T10" i="1" s="1"/>
  <c r="O10" i="1"/>
  <c r="N10" i="1"/>
  <c r="M10" i="1"/>
  <c r="S10" i="1" s="1"/>
  <c r="L10" i="1"/>
  <c r="K10" i="1"/>
  <c r="J10" i="1"/>
  <c r="V7" i="1"/>
  <c r="U7" i="1"/>
  <c r="T7" i="1"/>
  <c r="S7" i="1"/>
  <c r="U10" i="1" l="1"/>
  <c r="V10" i="1"/>
  <c r="T28" i="1"/>
  <c r="U28" i="1"/>
  <c r="U32" i="1"/>
  <c r="T36" i="1"/>
  <c r="V32" i="1"/>
  <c r="U36" i="1"/>
  <c r="V28" i="1"/>
  <c r="V36" i="1"/>
  <c r="S28" i="1"/>
  <c r="S32" i="1"/>
  <c r="J37" i="1"/>
  <c r="M37" i="1"/>
  <c r="S37" i="1" s="1"/>
  <c r="O37" i="1"/>
  <c r="N37" i="1"/>
  <c r="P37" i="1"/>
  <c r="R37" i="1"/>
  <c r="V37" i="1" s="1"/>
  <c r="L37" i="1"/>
  <c r="K37" i="1"/>
  <c r="Q37" i="1"/>
  <c r="T37" i="1" l="1"/>
  <c r="U37" i="1"/>
</calcChain>
</file>

<file path=xl/sharedStrings.xml><?xml version="1.0" encoding="utf-8"?>
<sst xmlns="http://schemas.openxmlformats.org/spreadsheetml/2006/main" count="263" uniqueCount="79">
  <si>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</si>
  <si>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</si>
  <si>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</si>
  <si>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</si>
  <si>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</si>
  <si>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</si>
  <si>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</si>
  <si>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</si>
  <si>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</si>
  <si>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</si>
  <si>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</si>
  <si>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</si>
  <si>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</si>
  <si>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</si>
  <si>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</si>
  <si>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</si>
  <si>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</si>
  <si>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</si>
  <si>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</si>
  <si>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</si>
  <si>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</si>
  <si>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</si>
  <si>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</si>
  <si>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</si>
  <si>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</si>
  <si>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</si>
  <si>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</si>
  <si>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</si>
  <si>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</si>
  <si>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</si>
  <si>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</si>
  <si>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</si>
  <si>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</si>
  <si>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</si>
  <si>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</si>
  <si>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</si>
  <si>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</si>
  <si>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</si>
  <si>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</si>
  <si>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</si>
  <si>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</si>
  <si>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</si>
  <si>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</si>
  <si>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</si>
  <si>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</si>
  <si>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</si>
  <si>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</si>
  <si>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</si>
  <si>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</si>
  <si>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</si>
  <si>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</si>
  <si>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</si>
  <si>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</si>
  <si>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</si>
  <si>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</si>
  <si>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</si>
  <si>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</si>
  <si>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</si>
  <si>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</si>
  <si>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</si>
  <si>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</si>
  <si>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</si>
  <si>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</si>
  <si>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</si>
  <si>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</si>
  <si>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TURISMO</t>
  </si>
  <si>
    <t>EJECUCION PRESUPUESTAL ACUMULADA CON CORTE AL 28 DE FEBRERO DE 2022</t>
  </si>
  <si>
    <t>SUBTOTAL VICEMINISTERIO DE COMERCIO EXTERIOR</t>
  </si>
  <si>
    <t>SUBTOTAL VICEMINISTERIO DE DESARROLLO EMPRESARIAL</t>
  </si>
  <si>
    <t>SECRETARIA GENERAL</t>
  </si>
  <si>
    <t>VICEMINISTERIO DE TURISMO</t>
  </si>
  <si>
    <t xml:space="preserve">TOTAL GASTOS DE INVERSION </t>
  </si>
  <si>
    <t>FECHA DE GENERACION : MARZO 01 DE 2022</t>
  </si>
  <si>
    <t>Nota 1: Fuente SIIF Nación</t>
  </si>
  <si>
    <t>COMP/ APR</t>
  </si>
  <si>
    <t>OBLIG/ APR</t>
  </si>
  <si>
    <t>PAGO/ APR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</si>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</sst>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8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218661</xdr:colOff>
      <xdr:row>2</xdr:row>
      <xdr:rowOff>149915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showGridLines="0" tabSelected="1" topLeftCell="A29" workbookViewId="0">
      <selection activeCell="E43" sqref="E43"/>
    </sheetView>
  </sheetViews>
  <sheetFormatPr baseColWidth="10" defaultRowHeight="15" x14ac:dyDescent="0.25"/>
  <cols>
    <col min="1" max="5" width="5.42578125" customWidth="1"/>
    <col min="6" max="6" width="7.7109375" customWidth="1"/>
    <col min="7" max="8" width="4.7109375" customWidth="1"/>
    <col min="9" max="9" width="35.42578125" customWidth="1"/>
    <col min="10" max="10" width="15.85546875" customWidth="1"/>
    <col min="11" max="11" width="15.5703125" customWidth="1"/>
    <col min="12" max="12" width="13.85546875" customWidth="1"/>
    <col min="13" max="13" width="18.140625" customWidth="1"/>
    <col min="14" max="15" width="15.85546875" customWidth="1"/>
    <col min="16" max="16" width="17.140625" customWidth="1"/>
    <col min="17" max="17" width="16.5703125" customWidth="1"/>
    <col min="18" max="18" width="16" customWidth="1"/>
    <col min="19" max="19" width="15.7109375" customWidth="1"/>
    <col min="20" max="20" width="6.85546875" customWidth="1"/>
    <col min="21" max="21" width="7.5703125" customWidth="1"/>
    <col min="22" max="22" width="7" customWidth="1"/>
  </cols>
  <sheetData>
    <row r="2" spans="1:22" ht="15.75" x14ac:dyDescent="0.25">
      <c r="A2" s="26" t="s">
        <v>65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5.75" x14ac:dyDescent="0.25">
      <c r="A4" s="26" t="s">
        <v>63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28" t="s">
        <v>72</v>
      </c>
      <c r="S5" s="29"/>
      <c r="T5" s="29"/>
      <c r="U5" s="29"/>
      <c r="V5" s="29"/>
    </row>
    <row r="6" spans="1:22" ht="46.5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9" t="s">
        <v>64</v>
      </c>
      <c r="T6" s="9" t="s">
        <v>74</v>
      </c>
      <c r="U6" s="9" t="s">
        <v>75</v>
      </c>
      <c r="V6" s="9" t="s">
        <v>76</v>
      </c>
    </row>
    <row r="7" spans="1:22" ht="72.75" customHeight="1" thickTop="1" thickBot="1" x14ac:dyDescent="0.3">
      <c r="A7" s="10" t="s">
        <v>24</v>
      </c>
      <c r="B7" s="10" t="s">
        <v>25</v>
      </c>
      <c r="C7" s="10" t="s">
        <v>26</v>
      </c>
      <c r="D7" s="10" t="s">
        <v>27</v>
      </c>
      <c r="E7" s="10"/>
      <c r="F7" s="10" t="s">
        <v>19</v>
      </c>
      <c r="G7" s="10" t="s">
        <v>22</v>
      </c>
      <c r="H7" s="10" t="s">
        <v>21</v>
      </c>
      <c r="I7" s="11" t="s">
        <v>28</v>
      </c>
      <c r="J7" s="14">
        <v>3772145000</v>
      </c>
      <c r="K7" s="14">
        <v>0</v>
      </c>
      <c r="L7" s="14">
        <v>0</v>
      </c>
      <c r="M7" s="14">
        <v>3772145000</v>
      </c>
      <c r="N7" s="14">
        <v>2542190613.0999999</v>
      </c>
      <c r="O7" s="14">
        <v>1229954386.9000001</v>
      </c>
      <c r="P7" s="14">
        <v>1934922369.0999999</v>
      </c>
      <c r="Q7" s="14">
        <v>125119430.09999999</v>
      </c>
      <c r="R7" s="14">
        <v>125119430.09999999</v>
      </c>
      <c r="S7" s="12">
        <f>+M7-P7</f>
        <v>1837222630.9000001</v>
      </c>
      <c r="T7" s="13">
        <f>+P7/M7</f>
        <v>0.51295015676756861</v>
      </c>
      <c r="U7" s="13">
        <f>+Q7/M7</f>
        <v>3.3169305554266865E-2</v>
      </c>
      <c r="V7" s="13">
        <f>+R7/M7</f>
        <v>3.3169305554266865E-2</v>
      </c>
    </row>
    <row r="8" spans="1:22" ht="56.25" customHeight="1" thickTop="1" thickBot="1" x14ac:dyDescent="0.3">
      <c r="A8" s="10" t="s">
        <v>24</v>
      </c>
      <c r="B8" s="10" t="s">
        <v>25</v>
      </c>
      <c r="C8" s="10" t="s">
        <v>26</v>
      </c>
      <c r="D8" s="10" t="s">
        <v>27</v>
      </c>
      <c r="E8" s="10"/>
      <c r="F8" s="10" t="s">
        <v>19</v>
      </c>
      <c r="G8" s="10" t="s">
        <v>29</v>
      </c>
      <c r="H8" s="10" t="s">
        <v>21</v>
      </c>
      <c r="I8" s="11" t="s">
        <v>28</v>
      </c>
      <c r="J8" s="14">
        <v>33523650000</v>
      </c>
      <c r="K8" s="14">
        <v>0</v>
      </c>
      <c r="L8" s="14">
        <v>0</v>
      </c>
      <c r="M8" s="14">
        <v>33523650000</v>
      </c>
      <c r="N8" s="14">
        <v>33523650000</v>
      </c>
      <c r="O8" s="14">
        <v>0</v>
      </c>
      <c r="P8" s="14">
        <v>33523650000</v>
      </c>
      <c r="Q8" s="14">
        <v>0</v>
      </c>
      <c r="R8" s="14">
        <v>0</v>
      </c>
      <c r="S8" s="12">
        <f t="shared" ref="S8:S37" si="0">+M8-P8</f>
        <v>0</v>
      </c>
      <c r="T8" s="13">
        <f t="shared" ref="T8:T37" si="1">+P8/M8</f>
        <v>1</v>
      </c>
      <c r="U8" s="13">
        <f t="shared" ref="U8:U37" si="2">+Q8/M8</f>
        <v>0</v>
      </c>
      <c r="V8" s="13">
        <f t="shared" ref="V8:V37" si="3">+R8/M8</f>
        <v>0</v>
      </c>
    </row>
    <row r="9" spans="1:22" ht="43.5" customHeight="1" thickTop="1" thickBot="1" x14ac:dyDescent="0.3">
      <c r="A9" s="10" t="s">
        <v>24</v>
      </c>
      <c r="B9" s="10" t="s">
        <v>25</v>
      </c>
      <c r="C9" s="10" t="s">
        <v>26</v>
      </c>
      <c r="D9" s="10" t="s">
        <v>27</v>
      </c>
      <c r="E9" s="10"/>
      <c r="F9" s="10" t="s">
        <v>19</v>
      </c>
      <c r="G9" s="10" t="s">
        <v>31</v>
      </c>
      <c r="H9" s="10" t="s">
        <v>23</v>
      </c>
      <c r="I9" s="11" t="s">
        <v>62</v>
      </c>
      <c r="J9" s="14">
        <v>9778779830</v>
      </c>
      <c r="K9" s="14">
        <v>0</v>
      </c>
      <c r="L9" s="14">
        <v>0</v>
      </c>
      <c r="M9" s="14">
        <v>9778779830</v>
      </c>
      <c r="N9" s="14">
        <v>7263699100.9799995</v>
      </c>
      <c r="O9" s="14">
        <v>2515080729.02</v>
      </c>
      <c r="P9" s="14">
        <v>3892797691.98</v>
      </c>
      <c r="Q9" s="14">
        <v>89666895</v>
      </c>
      <c r="R9" s="14">
        <v>88624808</v>
      </c>
      <c r="S9" s="12">
        <f t="shared" si="0"/>
        <v>5885982138.0200005</v>
      </c>
      <c r="T9" s="13">
        <f t="shared" si="1"/>
        <v>0.39808623976146928</v>
      </c>
      <c r="U9" s="13">
        <f t="shared" si="2"/>
        <v>9.1695381794888002E-3</v>
      </c>
      <c r="V9" s="13">
        <f t="shared" si="3"/>
        <v>9.0629720211217804E-3</v>
      </c>
    </row>
    <row r="10" spans="1:22" ht="45.75" customHeight="1" thickTop="1" thickBot="1" x14ac:dyDescent="0.3">
      <c r="A10" s="16" t="s">
        <v>24</v>
      </c>
      <c r="B10" s="16"/>
      <c r="C10" s="16"/>
      <c r="D10" s="16"/>
      <c r="E10" s="16"/>
      <c r="F10" s="16"/>
      <c r="G10" s="16"/>
      <c r="H10" s="16"/>
      <c r="I10" s="17" t="s">
        <v>67</v>
      </c>
      <c r="J10" s="18">
        <f>SUM(J7:J9)</f>
        <v>47074574830</v>
      </c>
      <c r="K10" s="18">
        <f t="shared" ref="K10:R10" si="4">SUM(K7:K9)</f>
        <v>0</v>
      </c>
      <c r="L10" s="18">
        <f t="shared" si="4"/>
        <v>0</v>
      </c>
      <c r="M10" s="18">
        <f t="shared" si="4"/>
        <v>47074574830</v>
      </c>
      <c r="N10" s="18">
        <f t="shared" si="4"/>
        <v>43329539714.080002</v>
      </c>
      <c r="O10" s="18">
        <f t="shared" si="4"/>
        <v>3745035115.9200001</v>
      </c>
      <c r="P10" s="18">
        <f t="shared" si="4"/>
        <v>39351370061.080002</v>
      </c>
      <c r="Q10" s="18">
        <f t="shared" si="4"/>
        <v>214786325.09999999</v>
      </c>
      <c r="R10" s="18">
        <f t="shared" si="4"/>
        <v>213744238.09999999</v>
      </c>
      <c r="S10" s="19">
        <f t="shared" si="0"/>
        <v>7723204768.9199982</v>
      </c>
      <c r="T10" s="20">
        <f t="shared" si="1"/>
        <v>0.83593681309261447</v>
      </c>
      <c r="U10" s="20">
        <f t="shared" si="2"/>
        <v>4.562682209571854E-3</v>
      </c>
      <c r="V10" s="20">
        <f t="shared" si="3"/>
        <v>4.5405452703904964E-3</v>
      </c>
    </row>
    <row r="11" spans="1:22" ht="48.75" customHeight="1" thickTop="1" thickBot="1" x14ac:dyDescent="0.3">
      <c r="A11" s="10" t="s">
        <v>24</v>
      </c>
      <c r="B11" s="10" t="s">
        <v>30</v>
      </c>
      <c r="C11" s="10" t="s">
        <v>26</v>
      </c>
      <c r="D11" s="10" t="s">
        <v>33</v>
      </c>
      <c r="E11" s="10"/>
      <c r="F11" s="10" t="s">
        <v>19</v>
      </c>
      <c r="G11" s="10" t="s">
        <v>22</v>
      </c>
      <c r="H11" s="10" t="s">
        <v>21</v>
      </c>
      <c r="I11" s="11" t="s">
        <v>34</v>
      </c>
      <c r="J11" s="14">
        <v>12410000000</v>
      </c>
      <c r="K11" s="14">
        <v>0</v>
      </c>
      <c r="L11" s="14">
        <v>0</v>
      </c>
      <c r="M11" s="14">
        <v>12410000000</v>
      </c>
      <c r="N11" s="14">
        <v>10188889855.42</v>
      </c>
      <c r="O11" s="14">
        <v>2221110144.5799999</v>
      </c>
      <c r="P11" s="14">
        <v>6757879320</v>
      </c>
      <c r="Q11" s="14">
        <v>4047005469</v>
      </c>
      <c r="R11" s="14">
        <v>4047005469</v>
      </c>
      <c r="S11" s="12">
        <f t="shared" si="0"/>
        <v>5652120680</v>
      </c>
      <c r="T11" s="13">
        <f t="shared" si="1"/>
        <v>0.54455111361804998</v>
      </c>
      <c r="U11" s="13">
        <f t="shared" si="2"/>
        <v>0.32610841813053987</v>
      </c>
      <c r="V11" s="13">
        <f t="shared" si="3"/>
        <v>0.32610841813053987</v>
      </c>
    </row>
    <row r="12" spans="1:22" ht="49.5" customHeight="1" thickTop="1" thickBot="1" x14ac:dyDescent="0.3">
      <c r="A12" s="10" t="s">
        <v>24</v>
      </c>
      <c r="B12" s="10" t="s">
        <v>30</v>
      </c>
      <c r="C12" s="10" t="s">
        <v>26</v>
      </c>
      <c r="D12" s="10" t="s">
        <v>33</v>
      </c>
      <c r="E12" s="10"/>
      <c r="F12" s="10" t="s">
        <v>19</v>
      </c>
      <c r="G12" s="10" t="s">
        <v>35</v>
      </c>
      <c r="H12" s="10" t="s">
        <v>21</v>
      </c>
      <c r="I12" s="11" t="s">
        <v>34</v>
      </c>
      <c r="J12" s="14">
        <v>6581286283</v>
      </c>
      <c r="K12" s="14">
        <v>0</v>
      </c>
      <c r="L12" s="14">
        <v>0</v>
      </c>
      <c r="M12" s="14">
        <v>6581286283</v>
      </c>
      <c r="N12" s="14">
        <v>6581286283</v>
      </c>
      <c r="O12" s="14">
        <v>0</v>
      </c>
      <c r="P12" s="14">
        <v>0</v>
      </c>
      <c r="Q12" s="14">
        <v>0</v>
      </c>
      <c r="R12" s="14">
        <v>0</v>
      </c>
      <c r="S12" s="12">
        <f t="shared" si="0"/>
        <v>6581286283</v>
      </c>
      <c r="T12" s="13">
        <f t="shared" si="1"/>
        <v>0</v>
      </c>
      <c r="U12" s="13">
        <f t="shared" si="2"/>
        <v>0</v>
      </c>
      <c r="V12" s="13">
        <f t="shared" si="3"/>
        <v>0</v>
      </c>
    </row>
    <row r="13" spans="1:22" ht="52.5" customHeight="1" thickTop="1" thickBot="1" x14ac:dyDescent="0.3">
      <c r="A13" s="10" t="s">
        <v>24</v>
      </c>
      <c r="B13" s="10" t="s">
        <v>30</v>
      </c>
      <c r="C13" s="10" t="s">
        <v>26</v>
      </c>
      <c r="D13" s="10" t="s">
        <v>36</v>
      </c>
      <c r="E13" s="10"/>
      <c r="F13" s="10" t="s">
        <v>19</v>
      </c>
      <c r="G13" s="10" t="s">
        <v>22</v>
      </c>
      <c r="H13" s="10" t="s">
        <v>21</v>
      </c>
      <c r="I13" s="11" t="s">
        <v>37</v>
      </c>
      <c r="J13" s="14">
        <v>19837427434</v>
      </c>
      <c r="K13" s="14">
        <v>0</v>
      </c>
      <c r="L13" s="14">
        <v>0</v>
      </c>
      <c r="M13" s="14">
        <v>19837427434</v>
      </c>
      <c r="N13" s="14">
        <v>0</v>
      </c>
      <c r="O13" s="14">
        <v>19837427434</v>
      </c>
      <c r="P13" s="14">
        <v>0</v>
      </c>
      <c r="Q13" s="14">
        <v>0</v>
      </c>
      <c r="R13" s="14">
        <v>0</v>
      </c>
      <c r="S13" s="12">
        <f t="shared" si="0"/>
        <v>19837427434</v>
      </c>
      <c r="T13" s="13">
        <f t="shared" si="1"/>
        <v>0</v>
      </c>
      <c r="U13" s="13">
        <f t="shared" si="2"/>
        <v>0</v>
      </c>
      <c r="V13" s="13">
        <f t="shared" si="3"/>
        <v>0</v>
      </c>
    </row>
    <row r="14" spans="1:22" ht="52.5" customHeight="1" thickTop="1" thickBot="1" x14ac:dyDescent="0.3">
      <c r="A14" s="10" t="s">
        <v>24</v>
      </c>
      <c r="B14" s="10" t="s">
        <v>30</v>
      </c>
      <c r="C14" s="10" t="s">
        <v>26</v>
      </c>
      <c r="D14" s="10" t="s">
        <v>38</v>
      </c>
      <c r="E14" s="10"/>
      <c r="F14" s="10" t="s">
        <v>19</v>
      </c>
      <c r="G14" s="10" t="s">
        <v>22</v>
      </c>
      <c r="H14" s="10" t="s">
        <v>21</v>
      </c>
      <c r="I14" s="11" t="s">
        <v>39</v>
      </c>
      <c r="J14" s="14">
        <v>6292612574</v>
      </c>
      <c r="K14" s="14">
        <v>0</v>
      </c>
      <c r="L14" s="14">
        <v>0</v>
      </c>
      <c r="M14" s="14">
        <v>6292612574</v>
      </c>
      <c r="N14" s="14">
        <v>3469149993</v>
      </c>
      <c r="O14" s="14">
        <v>2823462581</v>
      </c>
      <c r="P14" s="14">
        <v>2934043152</v>
      </c>
      <c r="Q14" s="14">
        <v>142019421.5</v>
      </c>
      <c r="R14" s="14">
        <v>142019421.5</v>
      </c>
      <c r="S14" s="12">
        <f t="shared" si="0"/>
        <v>3358569422</v>
      </c>
      <c r="T14" s="13">
        <f t="shared" si="1"/>
        <v>0.4662678843637959</v>
      </c>
      <c r="U14" s="13">
        <f t="shared" si="2"/>
        <v>2.2569230161538941E-2</v>
      </c>
      <c r="V14" s="13">
        <f t="shared" si="3"/>
        <v>2.2569230161538941E-2</v>
      </c>
    </row>
    <row r="15" spans="1:22" ht="35.25" thickTop="1" thickBot="1" x14ac:dyDescent="0.3">
      <c r="A15" s="10" t="s">
        <v>24</v>
      </c>
      <c r="B15" s="10" t="s">
        <v>30</v>
      </c>
      <c r="C15" s="10" t="s">
        <v>26</v>
      </c>
      <c r="D15" s="10" t="s">
        <v>38</v>
      </c>
      <c r="E15" s="10"/>
      <c r="F15" s="10" t="s">
        <v>19</v>
      </c>
      <c r="G15" s="10" t="s">
        <v>35</v>
      </c>
      <c r="H15" s="10" t="s">
        <v>21</v>
      </c>
      <c r="I15" s="11" t="s">
        <v>39</v>
      </c>
      <c r="J15" s="14">
        <v>1800000000</v>
      </c>
      <c r="K15" s="14">
        <v>0</v>
      </c>
      <c r="L15" s="14">
        <v>0</v>
      </c>
      <c r="M15" s="14">
        <v>1800000000</v>
      </c>
      <c r="N15" s="14">
        <v>1800000000</v>
      </c>
      <c r="O15" s="14">
        <v>0</v>
      </c>
      <c r="P15" s="14">
        <v>1800000000</v>
      </c>
      <c r="Q15" s="14">
        <v>0</v>
      </c>
      <c r="R15" s="14">
        <v>0</v>
      </c>
      <c r="S15" s="12">
        <f t="shared" si="0"/>
        <v>0</v>
      </c>
      <c r="T15" s="13">
        <f t="shared" si="1"/>
        <v>1</v>
      </c>
      <c r="U15" s="13">
        <f t="shared" si="2"/>
        <v>0</v>
      </c>
      <c r="V15" s="13">
        <f t="shared" si="3"/>
        <v>0</v>
      </c>
    </row>
    <row r="16" spans="1:22" ht="46.5" thickTop="1" thickBot="1" x14ac:dyDescent="0.3">
      <c r="A16" s="10" t="s">
        <v>24</v>
      </c>
      <c r="B16" s="10" t="s">
        <v>30</v>
      </c>
      <c r="C16" s="10" t="s">
        <v>26</v>
      </c>
      <c r="D16" s="10" t="s">
        <v>40</v>
      </c>
      <c r="E16" s="10"/>
      <c r="F16" s="10" t="s">
        <v>19</v>
      </c>
      <c r="G16" s="10" t="s">
        <v>22</v>
      </c>
      <c r="H16" s="10" t="s">
        <v>21</v>
      </c>
      <c r="I16" s="11" t="s">
        <v>41</v>
      </c>
      <c r="J16" s="14">
        <v>18361790080</v>
      </c>
      <c r="K16" s="14">
        <v>0</v>
      </c>
      <c r="L16" s="14">
        <v>0</v>
      </c>
      <c r="M16" s="14">
        <v>18361790080</v>
      </c>
      <c r="N16" s="14">
        <v>18046777897</v>
      </c>
      <c r="O16" s="14">
        <v>315012183</v>
      </c>
      <c r="P16" s="14">
        <v>529756126</v>
      </c>
      <c r="Q16" s="14">
        <v>98062383</v>
      </c>
      <c r="R16" s="14">
        <v>98062383</v>
      </c>
      <c r="S16" s="12">
        <f t="shared" si="0"/>
        <v>17832033954</v>
      </c>
      <c r="T16" s="13">
        <f t="shared" si="1"/>
        <v>2.8851006557199459E-2</v>
      </c>
      <c r="U16" s="13">
        <f t="shared" si="2"/>
        <v>5.3405676991597545E-3</v>
      </c>
      <c r="V16" s="13">
        <f t="shared" si="3"/>
        <v>5.3405676991597545E-3</v>
      </c>
    </row>
    <row r="17" spans="1:22" ht="46.5" thickTop="1" thickBot="1" x14ac:dyDescent="0.3">
      <c r="A17" s="10" t="s">
        <v>24</v>
      </c>
      <c r="B17" s="10" t="s">
        <v>30</v>
      </c>
      <c r="C17" s="10" t="s">
        <v>26</v>
      </c>
      <c r="D17" s="10" t="s">
        <v>40</v>
      </c>
      <c r="E17" s="10"/>
      <c r="F17" s="10" t="s">
        <v>19</v>
      </c>
      <c r="G17" s="10" t="s">
        <v>35</v>
      </c>
      <c r="H17" s="10" t="s">
        <v>21</v>
      </c>
      <c r="I17" s="11" t="s">
        <v>41</v>
      </c>
      <c r="J17" s="14">
        <v>6581286283</v>
      </c>
      <c r="K17" s="14">
        <v>0</v>
      </c>
      <c r="L17" s="14">
        <v>0</v>
      </c>
      <c r="M17" s="14">
        <v>6581286283</v>
      </c>
      <c r="N17" s="14">
        <v>6581286283</v>
      </c>
      <c r="O17" s="14">
        <v>0</v>
      </c>
      <c r="P17" s="14">
        <v>0</v>
      </c>
      <c r="Q17" s="14">
        <v>0</v>
      </c>
      <c r="R17" s="14">
        <v>0</v>
      </c>
      <c r="S17" s="12">
        <f t="shared" si="0"/>
        <v>6581286283</v>
      </c>
      <c r="T17" s="13">
        <f t="shared" si="1"/>
        <v>0</v>
      </c>
      <c r="U17" s="13">
        <f t="shared" si="2"/>
        <v>0</v>
      </c>
      <c r="V17" s="13">
        <f t="shared" si="3"/>
        <v>0</v>
      </c>
    </row>
    <row r="18" spans="1:22" ht="35.25" thickTop="1" thickBot="1" x14ac:dyDescent="0.3">
      <c r="A18" s="10" t="s">
        <v>24</v>
      </c>
      <c r="B18" s="10" t="s">
        <v>30</v>
      </c>
      <c r="C18" s="10" t="s">
        <v>26</v>
      </c>
      <c r="D18" s="10" t="s">
        <v>44</v>
      </c>
      <c r="E18" s="10"/>
      <c r="F18" s="10" t="s">
        <v>19</v>
      </c>
      <c r="G18" s="10" t="s">
        <v>22</v>
      </c>
      <c r="H18" s="10" t="s">
        <v>21</v>
      </c>
      <c r="I18" s="11" t="s">
        <v>45</v>
      </c>
      <c r="J18" s="14">
        <v>1087750116</v>
      </c>
      <c r="K18" s="14">
        <v>0</v>
      </c>
      <c r="L18" s="14">
        <v>0</v>
      </c>
      <c r="M18" s="14">
        <v>1087750116</v>
      </c>
      <c r="N18" s="14">
        <v>0</v>
      </c>
      <c r="O18" s="14">
        <v>1087750116</v>
      </c>
      <c r="P18" s="14">
        <v>0</v>
      </c>
      <c r="Q18" s="14">
        <v>0</v>
      </c>
      <c r="R18" s="14">
        <v>0</v>
      </c>
      <c r="S18" s="12">
        <f t="shared" si="0"/>
        <v>1087750116</v>
      </c>
      <c r="T18" s="13">
        <f t="shared" si="1"/>
        <v>0</v>
      </c>
      <c r="U18" s="13">
        <f t="shared" si="2"/>
        <v>0</v>
      </c>
      <c r="V18" s="13">
        <f t="shared" si="3"/>
        <v>0</v>
      </c>
    </row>
    <row r="19" spans="1:22" ht="35.25" thickTop="1" thickBot="1" x14ac:dyDescent="0.3">
      <c r="A19" s="10" t="s">
        <v>24</v>
      </c>
      <c r="B19" s="10" t="s">
        <v>30</v>
      </c>
      <c r="C19" s="10" t="s">
        <v>26</v>
      </c>
      <c r="D19" s="10" t="s">
        <v>44</v>
      </c>
      <c r="E19" s="10"/>
      <c r="F19" s="10" t="s">
        <v>19</v>
      </c>
      <c r="G19" s="10" t="s">
        <v>35</v>
      </c>
      <c r="H19" s="10" t="s">
        <v>21</v>
      </c>
      <c r="I19" s="11" t="s">
        <v>45</v>
      </c>
      <c r="J19" s="14">
        <v>925000000</v>
      </c>
      <c r="K19" s="14">
        <v>0</v>
      </c>
      <c r="L19" s="14">
        <v>0</v>
      </c>
      <c r="M19" s="14">
        <v>925000000</v>
      </c>
      <c r="N19" s="14">
        <v>144026828</v>
      </c>
      <c r="O19" s="14">
        <v>780973172</v>
      </c>
      <c r="P19" s="14">
        <v>0</v>
      </c>
      <c r="Q19" s="14">
        <v>0</v>
      </c>
      <c r="R19" s="14">
        <v>0</v>
      </c>
      <c r="S19" s="12">
        <f t="shared" si="0"/>
        <v>925000000</v>
      </c>
      <c r="T19" s="13">
        <f t="shared" si="1"/>
        <v>0</v>
      </c>
      <c r="U19" s="13">
        <f t="shared" si="2"/>
        <v>0</v>
      </c>
      <c r="V19" s="13">
        <f t="shared" si="3"/>
        <v>0</v>
      </c>
    </row>
    <row r="20" spans="1:22" ht="69" thickTop="1" thickBot="1" x14ac:dyDescent="0.3">
      <c r="A20" s="10" t="s">
        <v>24</v>
      </c>
      <c r="B20" s="10" t="s">
        <v>30</v>
      </c>
      <c r="C20" s="10" t="s">
        <v>26</v>
      </c>
      <c r="D20" s="10" t="s">
        <v>46</v>
      </c>
      <c r="E20" s="10"/>
      <c r="F20" s="10" t="s">
        <v>19</v>
      </c>
      <c r="G20" s="10" t="s">
        <v>22</v>
      </c>
      <c r="H20" s="10" t="s">
        <v>21</v>
      </c>
      <c r="I20" s="11" t="s">
        <v>47</v>
      </c>
      <c r="J20" s="14">
        <v>2000000000</v>
      </c>
      <c r="K20" s="14">
        <v>0</v>
      </c>
      <c r="L20" s="14">
        <v>0</v>
      </c>
      <c r="M20" s="14">
        <v>2000000000</v>
      </c>
      <c r="N20" s="14">
        <v>1285649022</v>
      </c>
      <c r="O20" s="14">
        <v>714350978</v>
      </c>
      <c r="P20" s="14">
        <v>657358552</v>
      </c>
      <c r="Q20" s="14">
        <v>50574443</v>
      </c>
      <c r="R20" s="14">
        <v>50574443</v>
      </c>
      <c r="S20" s="12">
        <f t="shared" si="0"/>
        <v>1342641448</v>
      </c>
      <c r="T20" s="13">
        <f t="shared" si="1"/>
        <v>0.32867927600000002</v>
      </c>
      <c r="U20" s="13">
        <f t="shared" si="2"/>
        <v>2.5287221499999998E-2</v>
      </c>
      <c r="V20" s="13">
        <f t="shared" si="3"/>
        <v>2.5287221499999998E-2</v>
      </c>
    </row>
    <row r="21" spans="1:22" ht="69" thickTop="1" thickBot="1" x14ac:dyDescent="0.3">
      <c r="A21" s="10" t="s">
        <v>24</v>
      </c>
      <c r="B21" s="10" t="s">
        <v>30</v>
      </c>
      <c r="C21" s="10" t="s">
        <v>26</v>
      </c>
      <c r="D21" s="10" t="s">
        <v>46</v>
      </c>
      <c r="E21" s="10"/>
      <c r="F21" s="10" t="s">
        <v>19</v>
      </c>
      <c r="G21" s="10" t="s">
        <v>35</v>
      </c>
      <c r="H21" s="10" t="s">
        <v>21</v>
      </c>
      <c r="I21" s="11" t="s">
        <v>47</v>
      </c>
      <c r="J21" s="14">
        <v>2000000000</v>
      </c>
      <c r="K21" s="14">
        <v>0</v>
      </c>
      <c r="L21" s="14">
        <v>0</v>
      </c>
      <c r="M21" s="14">
        <v>2000000000</v>
      </c>
      <c r="N21" s="14">
        <v>2000000000</v>
      </c>
      <c r="O21" s="14">
        <v>0</v>
      </c>
      <c r="P21" s="14">
        <v>0</v>
      </c>
      <c r="Q21" s="14">
        <v>0</v>
      </c>
      <c r="R21" s="14">
        <v>0</v>
      </c>
      <c r="S21" s="12">
        <f t="shared" si="0"/>
        <v>2000000000</v>
      </c>
      <c r="T21" s="13">
        <f t="shared" si="1"/>
        <v>0</v>
      </c>
      <c r="U21" s="13">
        <f t="shared" si="2"/>
        <v>0</v>
      </c>
      <c r="V21" s="13">
        <f t="shared" si="3"/>
        <v>0</v>
      </c>
    </row>
    <row r="22" spans="1:22" ht="24" thickTop="1" thickBot="1" x14ac:dyDescent="0.3">
      <c r="A22" s="10" t="s">
        <v>24</v>
      </c>
      <c r="B22" s="10" t="s">
        <v>30</v>
      </c>
      <c r="C22" s="10" t="s">
        <v>26</v>
      </c>
      <c r="D22" s="10" t="s">
        <v>48</v>
      </c>
      <c r="E22" s="10"/>
      <c r="F22" s="10" t="s">
        <v>19</v>
      </c>
      <c r="G22" s="10" t="s">
        <v>22</v>
      </c>
      <c r="H22" s="10" t="s">
        <v>21</v>
      </c>
      <c r="I22" s="11" t="s">
        <v>49</v>
      </c>
      <c r="J22" s="14">
        <v>2274360000</v>
      </c>
      <c r="K22" s="14">
        <v>0</v>
      </c>
      <c r="L22" s="14">
        <v>0</v>
      </c>
      <c r="M22" s="14">
        <v>2274360000</v>
      </c>
      <c r="N22" s="14">
        <v>805522354</v>
      </c>
      <c r="O22" s="14">
        <v>1468837646</v>
      </c>
      <c r="P22" s="14">
        <v>651522339</v>
      </c>
      <c r="Q22" s="14">
        <v>24022816</v>
      </c>
      <c r="R22" s="14">
        <v>24022816</v>
      </c>
      <c r="S22" s="12">
        <f t="shared" si="0"/>
        <v>1622837661</v>
      </c>
      <c r="T22" s="13">
        <f t="shared" si="1"/>
        <v>0.28646403339840659</v>
      </c>
      <c r="U22" s="13">
        <f t="shared" si="2"/>
        <v>1.0562450975219403E-2</v>
      </c>
      <c r="V22" s="13">
        <f t="shared" si="3"/>
        <v>1.0562450975219403E-2</v>
      </c>
    </row>
    <row r="23" spans="1:22" ht="24" thickTop="1" thickBot="1" x14ac:dyDescent="0.3">
      <c r="A23" s="10" t="s">
        <v>24</v>
      </c>
      <c r="B23" s="10" t="s">
        <v>30</v>
      </c>
      <c r="C23" s="10" t="s">
        <v>26</v>
      </c>
      <c r="D23" s="10" t="s">
        <v>48</v>
      </c>
      <c r="E23" s="10"/>
      <c r="F23" s="10" t="s">
        <v>19</v>
      </c>
      <c r="G23" s="10" t="s">
        <v>35</v>
      </c>
      <c r="H23" s="10" t="s">
        <v>21</v>
      </c>
      <c r="I23" s="11" t="s">
        <v>49</v>
      </c>
      <c r="J23" s="14">
        <v>1750000000</v>
      </c>
      <c r="K23" s="14">
        <v>0</v>
      </c>
      <c r="L23" s="14">
        <v>0</v>
      </c>
      <c r="M23" s="14">
        <v>1750000000</v>
      </c>
      <c r="N23" s="14">
        <v>1700000000</v>
      </c>
      <c r="O23" s="14">
        <v>50000000</v>
      </c>
      <c r="P23" s="14">
        <v>1700000000</v>
      </c>
      <c r="Q23" s="14">
        <v>1700000000</v>
      </c>
      <c r="R23" s="14">
        <v>1700000000</v>
      </c>
      <c r="S23" s="12">
        <f t="shared" si="0"/>
        <v>50000000</v>
      </c>
      <c r="T23" s="13">
        <f t="shared" si="1"/>
        <v>0.97142857142857142</v>
      </c>
      <c r="U23" s="13">
        <f t="shared" si="2"/>
        <v>0.97142857142857142</v>
      </c>
      <c r="V23" s="13">
        <f t="shared" si="3"/>
        <v>0.97142857142857142</v>
      </c>
    </row>
    <row r="24" spans="1:22" ht="35.25" thickTop="1" thickBot="1" x14ac:dyDescent="0.3">
      <c r="A24" s="10" t="s">
        <v>24</v>
      </c>
      <c r="B24" s="10" t="s">
        <v>30</v>
      </c>
      <c r="C24" s="10" t="s">
        <v>26</v>
      </c>
      <c r="D24" s="10" t="s">
        <v>50</v>
      </c>
      <c r="E24" s="10"/>
      <c r="F24" s="10" t="s">
        <v>19</v>
      </c>
      <c r="G24" s="10" t="s">
        <v>22</v>
      </c>
      <c r="H24" s="10" t="s">
        <v>21</v>
      </c>
      <c r="I24" s="11" t="s">
        <v>51</v>
      </c>
      <c r="J24" s="14">
        <v>4000000000</v>
      </c>
      <c r="K24" s="14">
        <v>0</v>
      </c>
      <c r="L24" s="14">
        <v>0</v>
      </c>
      <c r="M24" s="14">
        <v>4000000000</v>
      </c>
      <c r="N24" s="14">
        <v>193736476</v>
      </c>
      <c r="O24" s="14">
        <v>3806263524</v>
      </c>
      <c r="P24" s="14">
        <v>173736476</v>
      </c>
      <c r="Q24" s="14">
        <v>20098333</v>
      </c>
      <c r="R24" s="14">
        <v>13000000</v>
      </c>
      <c r="S24" s="12">
        <f t="shared" si="0"/>
        <v>3826263524</v>
      </c>
      <c r="T24" s="13">
        <f t="shared" si="1"/>
        <v>4.3434119E-2</v>
      </c>
      <c r="U24" s="13">
        <f t="shared" si="2"/>
        <v>5.0245832499999999E-3</v>
      </c>
      <c r="V24" s="13">
        <f t="shared" si="3"/>
        <v>3.2499999999999999E-3</v>
      </c>
    </row>
    <row r="25" spans="1:22" ht="35.25" thickTop="1" thickBot="1" x14ac:dyDescent="0.3">
      <c r="A25" s="10" t="s">
        <v>24</v>
      </c>
      <c r="B25" s="10" t="s">
        <v>52</v>
      </c>
      <c r="C25" s="10" t="s">
        <v>26</v>
      </c>
      <c r="D25" s="10" t="s">
        <v>53</v>
      </c>
      <c r="E25" s="10"/>
      <c r="F25" s="10" t="s">
        <v>19</v>
      </c>
      <c r="G25" s="10" t="s">
        <v>22</v>
      </c>
      <c r="H25" s="10" t="s">
        <v>21</v>
      </c>
      <c r="I25" s="11" t="s">
        <v>54</v>
      </c>
      <c r="J25" s="14">
        <v>167941500</v>
      </c>
      <c r="K25" s="14">
        <v>0</v>
      </c>
      <c r="L25" s="14">
        <v>0</v>
      </c>
      <c r="M25" s="14">
        <v>167941500</v>
      </c>
      <c r="N25" s="14">
        <v>125508034</v>
      </c>
      <c r="O25" s="14">
        <v>42433466</v>
      </c>
      <c r="P25" s="14">
        <v>94668408</v>
      </c>
      <c r="Q25" s="14">
        <v>4766132</v>
      </c>
      <c r="R25" s="14">
        <v>4766132</v>
      </c>
      <c r="S25" s="12">
        <f t="shared" si="0"/>
        <v>73273092</v>
      </c>
      <c r="T25" s="13">
        <f t="shared" si="1"/>
        <v>0.5636987165173587</v>
      </c>
      <c r="U25" s="13">
        <f t="shared" si="2"/>
        <v>2.8379715555714342E-2</v>
      </c>
      <c r="V25" s="13">
        <f t="shared" si="3"/>
        <v>2.8379715555714342E-2</v>
      </c>
    </row>
    <row r="26" spans="1:22" ht="69" thickTop="1" thickBot="1" x14ac:dyDescent="0.3">
      <c r="A26" s="10" t="s">
        <v>24</v>
      </c>
      <c r="B26" s="10" t="s">
        <v>52</v>
      </c>
      <c r="C26" s="10" t="s">
        <v>26</v>
      </c>
      <c r="D26" s="10" t="s">
        <v>55</v>
      </c>
      <c r="E26" s="10"/>
      <c r="F26" s="10" t="s">
        <v>19</v>
      </c>
      <c r="G26" s="10" t="s">
        <v>22</v>
      </c>
      <c r="H26" s="10" t="s">
        <v>21</v>
      </c>
      <c r="I26" s="11" t="s">
        <v>56</v>
      </c>
      <c r="J26" s="14">
        <v>295673983</v>
      </c>
      <c r="K26" s="14">
        <v>0</v>
      </c>
      <c r="L26" s="14">
        <v>0</v>
      </c>
      <c r="M26" s="14">
        <v>295673983</v>
      </c>
      <c r="N26" s="14">
        <v>145423332.96000001</v>
      </c>
      <c r="O26" s="14">
        <v>150250650.03999999</v>
      </c>
      <c r="P26" s="14">
        <v>69144344</v>
      </c>
      <c r="Q26" s="14">
        <v>2304811</v>
      </c>
      <c r="R26" s="14">
        <v>2304811</v>
      </c>
      <c r="S26" s="12">
        <f t="shared" si="0"/>
        <v>226529639</v>
      </c>
      <c r="T26" s="13">
        <f t="shared" si="1"/>
        <v>0.23385332486287777</v>
      </c>
      <c r="U26" s="13">
        <f t="shared" si="2"/>
        <v>7.7951092504476458E-3</v>
      </c>
      <c r="V26" s="13">
        <f t="shared" si="3"/>
        <v>7.7951092504476458E-3</v>
      </c>
    </row>
    <row r="27" spans="1:22" ht="54" customHeight="1" thickTop="1" thickBot="1" x14ac:dyDescent="0.3">
      <c r="A27" s="10" t="s">
        <v>24</v>
      </c>
      <c r="B27" s="10" t="s">
        <v>52</v>
      </c>
      <c r="C27" s="10" t="s">
        <v>26</v>
      </c>
      <c r="D27" s="10" t="s">
        <v>57</v>
      </c>
      <c r="E27" s="10"/>
      <c r="F27" s="10" t="s">
        <v>19</v>
      </c>
      <c r="G27" s="10" t="s">
        <v>22</v>
      </c>
      <c r="H27" s="10" t="s">
        <v>21</v>
      </c>
      <c r="I27" s="11" t="s">
        <v>58</v>
      </c>
      <c r="J27" s="14">
        <v>148526590</v>
      </c>
      <c r="K27" s="14">
        <v>0</v>
      </c>
      <c r="L27" s="14">
        <v>0</v>
      </c>
      <c r="M27" s="14">
        <v>148526590</v>
      </c>
      <c r="N27" s="14">
        <v>96406540</v>
      </c>
      <c r="O27" s="14">
        <v>52120050</v>
      </c>
      <c r="P27" s="14">
        <v>67378655</v>
      </c>
      <c r="Q27" s="14">
        <v>16000000</v>
      </c>
      <c r="R27" s="14">
        <v>16000000</v>
      </c>
      <c r="S27" s="12">
        <f t="shared" si="0"/>
        <v>81147935</v>
      </c>
      <c r="T27" s="13">
        <f t="shared" si="1"/>
        <v>0.45364708770328599</v>
      </c>
      <c r="U27" s="13">
        <f t="shared" si="2"/>
        <v>0.10772481883546912</v>
      </c>
      <c r="V27" s="13">
        <f t="shared" si="3"/>
        <v>0.10772481883546912</v>
      </c>
    </row>
    <row r="28" spans="1:22" ht="38.25" customHeight="1" thickTop="1" thickBot="1" x14ac:dyDescent="0.3">
      <c r="A28" s="16" t="s">
        <v>24</v>
      </c>
      <c r="B28" s="16"/>
      <c r="C28" s="16"/>
      <c r="D28" s="16"/>
      <c r="E28" s="16"/>
      <c r="F28" s="16"/>
      <c r="G28" s="16"/>
      <c r="H28" s="16"/>
      <c r="I28" s="17" t="s">
        <v>68</v>
      </c>
      <c r="J28" s="18">
        <f>SUM(J11:J27)</f>
        <v>86513654843</v>
      </c>
      <c r="K28" s="18">
        <f t="shared" ref="K28:R28" si="5">SUM(K11:K27)</f>
        <v>0</v>
      </c>
      <c r="L28" s="18">
        <f t="shared" si="5"/>
        <v>0</v>
      </c>
      <c r="M28" s="18">
        <f t="shared" si="5"/>
        <v>86513654843</v>
      </c>
      <c r="N28" s="18">
        <f t="shared" si="5"/>
        <v>53163662898.379997</v>
      </c>
      <c r="O28" s="18">
        <f t="shared" si="5"/>
        <v>33349991944.620003</v>
      </c>
      <c r="P28" s="18">
        <f t="shared" si="5"/>
        <v>15435487372</v>
      </c>
      <c r="Q28" s="18">
        <f t="shared" si="5"/>
        <v>6104853808.5</v>
      </c>
      <c r="R28" s="18">
        <f t="shared" si="5"/>
        <v>6097755475.5</v>
      </c>
      <c r="S28" s="19">
        <f t="shared" si="0"/>
        <v>71078167471</v>
      </c>
      <c r="T28" s="20">
        <f t="shared" si="1"/>
        <v>0.17841677594145611</v>
      </c>
      <c r="U28" s="20">
        <f t="shared" si="2"/>
        <v>7.0565205221981855E-2</v>
      </c>
      <c r="V28" s="20">
        <f t="shared" si="3"/>
        <v>7.0483156520966025E-2</v>
      </c>
    </row>
    <row r="29" spans="1:22" ht="51" customHeight="1" thickTop="1" thickBot="1" x14ac:dyDescent="0.3">
      <c r="A29" s="10" t="s">
        <v>24</v>
      </c>
      <c r="B29" s="10" t="s">
        <v>59</v>
      </c>
      <c r="C29" s="10" t="s">
        <v>26</v>
      </c>
      <c r="D29" s="10" t="s">
        <v>53</v>
      </c>
      <c r="E29" s="10"/>
      <c r="F29" s="10" t="s">
        <v>19</v>
      </c>
      <c r="G29" s="10" t="s">
        <v>22</v>
      </c>
      <c r="H29" s="10" t="s">
        <v>21</v>
      </c>
      <c r="I29" s="11" t="s">
        <v>60</v>
      </c>
      <c r="J29" s="14">
        <v>500000000</v>
      </c>
      <c r="K29" s="14">
        <v>0</v>
      </c>
      <c r="L29" s="14">
        <v>0</v>
      </c>
      <c r="M29" s="14">
        <v>500000000</v>
      </c>
      <c r="N29" s="14">
        <v>446686670.5</v>
      </c>
      <c r="O29" s="14">
        <v>53313329.5</v>
      </c>
      <c r="P29" s="14">
        <v>106686670.5</v>
      </c>
      <c r="Q29" s="14">
        <v>4065830</v>
      </c>
      <c r="R29" s="14">
        <v>4065830</v>
      </c>
      <c r="S29" s="12">
        <f t="shared" si="0"/>
        <v>393313329.5</v>
      </c>
      <c r="T29" s="13">
        <f t="shared" si="1"/>
        <v>0.21337334099999999</v>
      </c>
      <c r="U29" s="13">
        <f t="shared" si="2"/>
        <v>8.1316600000000006E-3</v>
      </c>
      <c r="V29" s="13">
        <f t="shared" si="3"/>
        <v>8.1316600000000006E-3</v>
      </c>
    </row>
    <row r="30" spans="1:22" ht="44.25" customHeight="1" thickTop="1" thickBot="1" x14ac:dyDescent="0.3">
      <c r="A30" s="10" t="s">
        <v>24</v>
      </c>
      <c r="B30" s="10" t="s">
        <v>59</v>
      </c>
      <c r="C30" s="10" t="s">
        <v>26</v>
      </c>
      <c r="D30" s="10" t="s">
        <v>53</v>
      </c>
      <c r="E30" s="10"/>
      <c r="F30" s="10" t="s">
        <v>19</v>
      </c>
      <c r="G30" s="10" t="s">
        <v>35</v>
      </c>
      <c r="H30" s="10" t="s">
        <v>21</v>
      </c>
      <c r="I30" s="11" t="s">
        <v>60</v>
      </c>
      <c r="J30" s="14">
        <v>2500000000</v>
      </c>
      <c r="K30" s="14">
        <v>0</v>
      </c>
      <c r="L30" s="14">
        <v>0</v>
      </c>
      <c r="M30" s="14">
        <v>2500000000</v>
      </c>
      <c r="N30" s="14">
        <v>2424040134</v>
      </c>
      <c r="O30" s="14">
        <v>75959866</v>
      </c>
      <c r="P30" s="14">
        <v>677024261.5</v>
      </c>
      <c r="Q30" s="14">
        <v>4840577</v>
      </c>
      <c r="R30" s="14">
        <v>4840577</v>
      </c>
      <c r="S30" s="12">
        <f t="shared" si="0"/>
        <v>1822975738.5</v>
      </c>
      <c r="T30" s="13">
        <f t="shared" si="1"/>
        <v>0.27080970459999998</v>
      </c>
      <c r="U30" s="13">
        <f t="shared" si="2"/>
        <v>1.9362308E-3</v>
      </c>
      <c r="V30" s="13">
        <f t="shared" si="3"/>
        <v>1.9362308E-3</v>
      </c>
    </row>
    <row r="31" spans="1:22" ht="51" customHeight="1" thickTop="1" thickBot="1" x14ac:dyDescent="0.3">
      <c r="A31" s="10" t="s">
        <v>24</v>
      </c>
      <c r="B31" s="10" t="s">
        <v>59</v>
      </c>
      <c r="C31" s="10" t="s">
        <v>26</v>
      </c>
      <c r="D31" s="10" t="s">
        <v>55</v>
      </c>
      <c r="E31" s="10"/>
      <c r="F31" s="10" t="s">
        <v>19</v>
      </c>
      <c r="G31" s="10" t="s">
        <v>22</v>
      </c>
      <c r="H31" s="10" t="s">
        <v>21</v>
      </c>
      <c r="I31" s="11" t="s">
        <v>61</v>
      </c>
      <c r="J31" s="14">
        <v>2000000000</v>
      </c>
      <c r="K31" s="14">
        <v>0</v>
      </c>
      <c r="L31" s="14">
        <v>0</v>
      </c>
      <c r="M31" s="14">
        <v>2000000000</v>
      </c>
      <c r="N31" s="14">
        <v>1764099488</v>
      </c>
      <c r="O31" s="14">
        <v>235900512</v>
      </c>
      <c r="P31" s="14">
        <v>845134395</v>
      </c>
      <c r="Q31" s="14">
        <v>11463074</v>
      </c>
      <c r="R31" s="14">
        <v>11463074</v>
      </c>
      <c r="S31" s="12">
        <f t="shared" si="0"/>
        <v>1154865605</v>
      </c>
      <c r="T31" s="13">
        <f t="shared" si="1"/>
        <v>0.42256719749999999</v>
      </c>
      <c r="U31" s="13">
        <f t="shared" si="2"/>
        <v>5.7315370000000001E-3</v>
      </c>
      <c r="V31" s="13">
        <f t="shared" si="3"/>
        <v>5.7315370000000001E-3</v>
      </c>
    </row>
    <row r="32" spans="1:22" ht="28.5" customHeight="1" thickTop="1" thickBot="1" x14ac:dyDescent="0.3">
      <c r="A32" s="16" t="s">
        <v>24</v>
      </c>
      <c r="B32" s="16"/>
      <c r="C32" s="16"/>
      <c r="D32" s="16"/>
      <c r="E32" s="16"/>
      <c r="F32" s="16"/>
      <c r="G32" s="16"/>
      <c r="H32" s="16"/>
      <c r="I32" s="17" t="s">
        <v>69</v>
      </c>
      <c r="J32" s="18">
        <f>SUM(J29:J31)</f>
        <v>5000000000</v>
      </c>
      <c r="K32" s="18">
        <f t="shared" ref="K32:R32" si="6">SUM(K29:K31)</f>
        <v>0</v>
      </c>
      <c r="L32" s="18">
        <f t="shared" si="6"/>
        <v>0</v>
      </c>
      <c r="M32" s="18">
        <f t="shared" si="6"/>
        <v>5000000000</v>
      </c>
      <c r="N32" s="18">
        <f t="shared" si="6"/>
        <v>4634826292.5</v>
      </c>
      <c r="O32" s="18">
        <f t="shared" si="6"/>
        <v>365173707.5</v>
      </c>
      <c r="P32" s="18">
        <f t="shared" si="6"/>
        <v>1628845327</v>
      </c>
      <c r="Q32" s="18">
        <f t="shared" si="6"/>
        <v>20369481</v>
      </c>
      <c r="R32" s="18">
        <f t="shared" si="6"/>
        <v>20369481</v>
      </c>
      <c r="S32" s="19">
        <f t="shared" si="0"/>
        <v>3371154673</v>
      </c>
      <c r="T32" s="20">
        <f t="shared" si="1"/>
        <v>0.3257690654</v>
      </c>
      <c r="U32" s="20">
        <f t="shared" si="2"/>
        <v>4.0738961999999997E-3</v>
      </c>
      <c r="V32" s="20">
        <f t="shared" si="3"/>
        <v>4.0738961999999997E-3</v>
      </c>
    </row>
    <row r="33" spans="1:22" ht="46.5" thickTop="1" thickBot="1" x14ac:dyDescent="0.3">
      <c r="A33" s="10" t="s">
        <v>24</v>
      </c>
      <c r="B33" s="10" t="s">
        <v>30</v>
      </c>
      <c r="C33" s="10" t="s">
        <v>26</v>
      </c>
      <c r="D33" s="10" t="s">
        <v>31</v>
      </c>
      <c r="E33" s="10"/>
      <c r="F33" s="10" t="s">
        <v>19</v>
      </c>
      <c r="G33" s="10" t="s">
        <v>22</v>
      </c>
      <c r="H33" s="10" t="s">
        <v>21</v>
      </c>
      <c r="I33" s="11" t="s">
        <v>32</v>
      </c>
      <c r="J33" s="14">
        <v>3800000000</v>
      </c>
      <c r="K33" s="14">
        <v>0</v>
      </c>
      <c r="L33" s="14">
        <v>0</v>
      </c>
      <c r="M33" s="14">
        <v>3800000000</v>
      </c>
      <c r="N33" s="14">
        <v>3237483965.6999998</v>
      </c>
      <c r="O33" s="14">
        <v>562516034.29999995</v>
      </c>
      <c r="P33" s="14">
        <v>2122025193.7</v>
      </c>
      <c r="Q33" s="14">
        <v>109075827.7</v>
      </c>
      <c r="R33" s="14">
        <v>109075827.7</v>
      </c>
      <c r="S33" s="12">
        <f t="shared" si="0"/>
        <v>1677974806.3</v>
      </c>
      <c r="T33" s="13">
        <f t="shared" si="1"/>
        <v>0.55842768255263164</v>
      </c>
      <c r="U33" s="13">
        <f t="shared" si="2"/>
        <v>2.8704165184210526E-2</v>
      </c>
      <c r="V33" s="13">
        <f t="shared" si="3"/>
        <v>2.8704165184210526E-2</v>
      </c>
    </row>
    <row r="34" spans="1:22" ht="48" customHeight="1" thickTop="1" thickBot="1" x14ac:dyDescent="0.3">
      <c r="A34" s="10" t="s">
        <v>24</v>
      </c>
      <c r="B34" s="10" t="s">
        <v>30</v>
      </c>
      <c r="C34" s="10" t="s">
        <v>26</v>
      </c>
      <c r="D34" s="10" t="s">
        <v>42</v>
      </c>
      <c r="E34" s="10"/>
      <c r="F34" s="10" t="s">
        <v>19</v>
      </c>
      <c r="G34" s="10" t="s">
        <v>20</v>
      </c>
      <c r="H34" s="10" t="s">
        <v>21</v>
      </c>
      <c r="I34" s="11" t="s">
        <v>43</v>
      </c>
      <c r="J34" s="14">
        <v>116011464912</v>
      </c>
      <c r="K34" s="14">
        <v>0</v>
      </c>
      <c r="L34" s="14">
        <v>0</v>
      </c>
      <c r="M34" s="14">
        <v>116011464912</v>
      </c>
      <c r="N34" s="14">
        <v>116011464912</v>
      </c>
      <c r="O34" s="14">
        <v>0</v>
      </c>
      <c r="P34" s="14">
        <v>112511464912</v>
      </c>
      <c r="Q34" s="14">
        <v>3200000000</v>
      </c>
      <c r="R34" s="14">
        <v>3200000000</v>
      </c>
      <c r="S34" s="12">
        <f t="shared" si="0"/>
        <v>3500000000</v>
      </c>
      <c r="T34" s="13">
        <f t="shared" si="1"/>
        <v>0.96983056801623091</v>
      </c>
      <c r="U34" s="13">
        <f t="shared" si="2"/>
        <v>2.758348067087461E-2</v>
      </c>
      <c r="V34" s="13">
        <f t="shared" si="3"/>
        <v>2.758348067087461E-2</v>
      </c>
    </row>
    <row r="35" spans="1:22" ht="44.25" customHeight="1" thickTop="1" thickBot="1" x14ac:dyDescent="0.3">
      <c r="A35" s="10" t="s">
        <v>24</v>
      </c>
      <c r="B35" s="10" t="s">
        <v>30</v>
      </c>
      <c r="C35" s="10" t="s">
        <v>26</v>
      </c>
      <c r="D35" s="10" t="s">
        <v>42</v>
      </c>
      <c r="E35" s="10"/>
      <c r="F35" s="10" t="s">
        <v>19</v>
      </c>
      <c r="G35" s="10" t="s">
        <v>22</v>
      </c>
      <c r="H35" s="10" t="s">
        <v>21</v>
      </c>
      <c r="I35" s="11" t="s">
        <v>43</v>
      </c>
      <c r="J35" s="14">
        <v>2152512319</v>
      </c>
      <c r="K35" s="14">
        <v>0</v>
      </c>
      <c r="L35" s="14">
        <v>0</v>
      </c>
      <c r="M35" s="14">
        <v>2152512319</v>
      </c>
      <c r="N35" s="14">
        <v>2152512319</v>
      </c>
      <c r="O35" s="14">
        <v>0</v>
      </c>
      <c r="P35" s="14">
        <v>2152512319</v>
      </c>
      <c r="Q35" s="14">
        <v>0</v>
      </c>
      <c r="R35" s="14">
        <v>0</v>
      </c>
      <c r="S35" s="12">
        <f t="shared" si="0"/>
        <v>0</v>
      </c>
      <c r="T35" s="13">
        <f t="shared" si="1"/>
        <v>1</v>
      </c>
      <c r="U35" s="13">
        <f t="shared" si="2"/>
        <v>0</v>
      </c>
      <c r="V35" s="13">
        <f t="shared" si="3"/>
        <v>0</v>
      </c>
    </row>
    <row r="36" spans="1:22" ht="41.25" customHeight="1" thickTop="1" thickBot="1" x14ac:dyDescent="0.3">
      <c r="A36" s="16" t="s">
        <v>24</v>
      </c>
      <c r="B36" s="16"/>
      <c r="C36" s="16"/>
      <c r="D36" s="16"/>
      <c r="E36" s="16"/>
      <c r="F36" s="16"/>
      <c r="G36" s="16"/>
      <c r="H36" s="16"/>
      <c r="I36" s="17" t="s">
        <v>70</v>
      </c>
      <c r="J36" s="18">
        <f>SUM(J33:J35)</f>
        <v>121963977231</v>
      </c>
      <c r="K36" s="18">
        <f t="shared" ref="K36:R36" si="7">SUM(K33:K35)</f>
        <v>0</v>
      </c>
      <c r="L36" s="18">
        <f t="shared" si="7"/>
        <v>0</v>
      </c>
      <c r="M36" s="18">
        <f t="shared" si="7"/>
        <v>121963977231</v>
      </c>
      <c r="N36" s="18">
        <f t="shared" si="7"/>
        <v>121401461196.7</v>
      </c>
      <c r="O36" s="18">
        <f t="shared" si="7"/>
        <v>562516034.29999995</v>
      </c>
      <c r="P36" s="18">
        <f t="shared" si="7"/>
        <v>116786002424.7</v>
      </c>
      <c r="Q36" s="18">
        <f t="shared" si="7"/>
        <v>3309075827.6999998</v>
      </c>
      <c r="R36" s="18">
        <f t="shared" si="7"/>
        <v>3309075827.6999998</v>
      </c>
      <c r="S36" s="19">
        <f t="shared" si="0"/>
        <v>5177974806.3000031</v>
      </c>
      <c r="T36" s="20">
        <f t="shared" si="1"/>
        <v>0.95754504794073003</v>
      </c>
      <c r="U36" s="20">
        <f t="shared" si="2"/>
        <v>2.7131583462817091E-2</v>
      </c>
      <c r="V36" s="20">
        <f t="shared" si="3"/>
        <v>2.7131583462817091E-2</v>
      </c>
    </row>
    <row r="37" spans="1:22" ht="36.75" customHeight="1" thickTop="1" thickBot="1" x14ac:dyDescent="0.3">
      <c r="A37" s="21"/>
      <c r="B37" s="21"/>
      <c r="C37" s="21"/>
      <c r="D37" s="21"/>
      <c r="E37" s="21"/>
      <c r="F37" s="21"/>
      <c r="G37" s="21"/>
      <c r="H37" s="21"/>
      <c r="I37" s="22" t="s">
        <v>71</v>
      </c>
      <c r="J37" s="23">
        <f>+J10+J28+J32+J36</f>
        <v>260552206904</v>
      </c>
      <c r="K37" s="23">
        <f t="shared" ref="K37:R37" si="8">+K10+K28+K32+K36</f>
        <v>0</v>
      </c>
      <c r="L37" s="23">
        <f t="shared" si="8"/>
        <v>0</v>
      </c>
      <c r="M37" s="23">
        <f t="shared" si="8"/>
        <v>260552206904</v>
      </c>
      <c r="N37" s="23">
        <f t="shared" si="8"/>
        <v>222529490101.65997</v>
      </c>
      <c r="O37" s="23">
        <f t="shared" si="8"/>
        <v>38022716802.340004</v>
      </c>
      <c r="P37" s="23">
        <f t="shared" si="8"/>
        <v>173201705184.78</v>
      </c>
      <c r="Q37" s="23">
        <f t="shared" si="8"/>
        <v>9649085442.2999992</v>
      </c>
      <c r="R37" s="23">
        <f t="shared" si="8"/>
        <v>9640945022.2999992</v>
      </c>
      <c r="S37" s="24">
        <f t="shared" si="0"/>
        <v>87350501719.220001</v>
      </c>
      <c r="T37" s="25">
        <f t="shared" si="1"/>
        <v>0.6647485632259329</v>
      </c>
      <c r="U37" s="25">
        <f t="shared" si="2"/>
        <v>3.7033213254859081E-2</v>
      </c>
      <c r="V37" s="25">
        <f t="shared" si="3"/>
        <v>3.700197030321907E-2</v>
      </c>
    </row>
    <row r="38" spans="1:22" ht="15.75" thickTop="1" x14ac:dyDescent="0.25">
      <c r="A38" s="7" t="s">
        <v>73</v>
      </c>
      <c r="S38" s="15"/>
      <c r="T38" s="2"/>
      <c r="U38" s="2"/>
      <c r="V38" s="2"/>
    </row>
    <row r="39" spans="1:22" x14ac:dyDescent="0.25">
      <c r="A39" t="s">
        <v>77</v>
      </c>
      <c r="S39" s="15"/>
      <c r="T39" s="2"/>
      <c r="U39" s="2"/>
      <c r="V39" s="2"/>
    </row>
    <row r="40" spans="1:22" x14ac:dyDescent="0.25">
      <c r="A40" t="s">
        <v>78</v>
      </c>
      <c r="S40" s="15"/>
    </row>
    <row r="47" spans="1:2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4"/>
      <c r="T47" s="3"/>
      <c r="U47" s="3"/>
      <c r="V47" s="3"/>
    </row>
    <row r="48" spans="1:2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"/>
      <c r="T48" s="3"/>
      <c r="U48" s="3"/>
      <c r="V48" s="3"/>
    </row>
    <row r="49" spans="1:2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4"/>
      <c r="T49" s="3"/>
      <c r="U49" s="3"/>
      <c r="V49" s="3"/>
    </row>
    <row r="50" spans="1:2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4"/>
      <c r="T50" s="3"/>
      <c r="U50" s="3"/>
      <c r="V50" s="3"/>
    </row>
    <row r="51" spans="1:2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4"/>
      <c r="T51" s="3"/>
      <c r="U51" s="3"/>
      <c r="V51" s="3"/>
    </row>
    <row r="52" spans="1:2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4"/>
      <c r="T52" s="3"/>
      <c r="U52" s="3"/>
      <c r="V52" s="3"/>
    </row>
    <row r="53" spans="1:2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4"/>
      <c r="T53" s="3"/>
      <c r="U53" s="3"/>
      <c r="V53" s="3"/>
    </row>
    <row r="54" spans="1:2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4"/>
      <c r="T54" s="3"/>
      <c r="U54" s="3"/>
      <c r="V54" s="3"/>
    </row>
    <row r="55" spans="1:2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4"/>
      <c r="T55" s="3"/>
      <c r="U55" s="3"/>
      <c r="V55" s="3"/>
    </row>
    <row r="56" spans="1:2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4"/>
      <c r="T56" s="3"/>
      <c r="U56" s="3"/>
      <c r="V56" s="3"/>
    </row>
    <row r="57" spans="1:2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4"/>
      <c r="T57" s="3"/>
      <c r="U57" s="3"/>
      <c r="V57" s="3"/>
    </row>
    <row r="58" spans="1:2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4"/>
      <c r="T58" s="3"/>
      <c r="U58" s="3"/>
      <c r="V58" s="3"/>
    </row>
    <row r="59" spans="1:22" ht="35.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4"/>
      <c r="T59" s="3"/>
      <c r="U59" s="3"/>
      <c r="V59" s="3"/>
    </row>
    <row r="60" spans="1:22" ht="35.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6"/>
      <c r="U60" s="6"/>
      <c r="V60" s="6"/>
    </row>
    <row r="61" spans="1:22" ht="35.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6"/>
      <c r="U61" s="6"/>
      <c r="V61" s="6"/>
    </row>
    <row r="62" spans="1:22" ht="35.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6"/>
      <c r="U62" s="6"/>
      <c r="V62" s="6"/>
    </row>
    <row r="63" spans="1:22" ht="35.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6"/>
      <c r="U63" s="6"/>
      <c r="V63" s="6"/>
    </row>
    <row r="64" spans="1:22" ht="35.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6"/>
      <c r="U64" s="6"/>
      <c r="V64" s="6"/>
    </row>
    <row r="65" spans="1:22" ht="35.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6"/>
      <c r="U65" s="6"/>
      <c r="V65" s="6"/>
    </row>
    <row r="66" spans="1:22" ht="35.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6"/>
      <c r="U66" s="6"/>
      <c r="V66" s="6"/>
    </row>
    <row r="67" spans="1:22" ht="35.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6"/>
      <c r="U67" s="6"/>
      <c r="V67" s="6"/>
    </row>
    <row r="68" spans="1:22" ht="35.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6"/>
      <c r="U68" s="6"/>
      <c r="V68" s="6"/>
    </row>
    <row r="69" spans="1:22" ht="35.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6"/>
      <c r="U69" s="6"/>
      <c r="V69" s="6"/>
    </row>
    <row r="70" spans="1:22" ht="35.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6"/>
      <c r="U70" s="6"/>
      <c r="V70" s="6"/>
    </row>
    <row r="71" spans="1:22" ht="35.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6"/>
      <c r="U71" s="6"/>
      <c r="V71" s="6"/>
    </row>
    <row r="72" spans="1:22" ht="35.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6"/>
      <c r="U72" s="6"/>
      <c r="V72" s="6"/>
    </row>
    <row r="73" spans="1:22" ht="35.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6"/>
      <c r="U73" s="6"/>
      <c r="V73" s="6"/>
    </row>
    <row r="74" spans="1:22" ht="35.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6"/>
      <c r="U74" s="6"/>
      <c r="V74" s="6"/>
    </row>
    <row r="75" spans="1:22" ht="35.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6"/>
      <c r="U75" s="6"/>
      <c r="V75" s="6"/>
    </row>
    <row r="76" spans="1:22" ht="35.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6"/>
      <c r="U76" s="6"/>
      <c r="V76" s="6"/>
    </row>
    <row r="77" spans="1:22" ht="35.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6"/>
      <c r="U77" s="6"/>
      <c r="V77" s="6"/>
    </row>
    <row r="78" spans="1:22" ht="35.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6"/>
      <c r="U78" s="6"/>
      <c r="V78" s="6"/>
    </row>
    <row r="79" spans="1:2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6"/>
      <c r="U79" s="6"/>
      <c r="V79" s="6"/>
    </row>
    <row r="80" spans="1:2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6"/>
      <c r="U80" s="6"/>
      <c r="V80" s="6"/>
    </row>
    <row r="81" spans="1:2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6"/>
      <c r="U81" s="6"/>
      <c r="V81" s="6"/>
    </row>
    <row r="82" spans="1:2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  <c r="U82" s="6"/>
      <c r="V82" s="6"/>
    </row>
    <row r="83" spans="1:2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6"/>
      <c r="U83" s="6"/>
      <c r="V83" s="6"/>
    </row>
    <row r="84" spans="1:2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6"/>
      <c r="U84" s="6"/>
      <c r="V84" s="6"/>
    </row>
    <row r="85" spans="1:2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6"/>
      <c r="U85" s="6"/>
      <c r="V85" s="6"/>
    </row>
    <row r="86" spans="1:2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6"/>
      <c r="U86" s="6"/>
      <c r="V86" s="6"/>
    </row>
    <row r="87" spans="1:2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6"/>
      <c r="U87" s="6"/>
      <c r="V87" s="6"/>
    </row>
    <row r="88" spans="1:2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6"/>
      <c r="U88" s="6"/>
      <c r="V88" s="6"/>
    </row>
    <row r="89" spans="1:2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6"/>
      <c r="U89" s="6"/>
      <c r="V89" s="6"/>
    </row>
    <row r="90" spans="1:2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  <c r="U90" s="6"/>
      <c r="V90" s="6"/>
    </row>
    <row r="91" spans="1:22" x14ac:dyDescent="0.25">
      <c r="T91" s="2"/>
      <c r="U91" s="2"/>
      <c r="V91" s="2"/>
    </row>
  </sheetData>
  <mergeCells count="4">
    <mergeCell ref="A2:V2"/>
    <mergeCell ref="A3:V3"/>
    <mergeCell ref="A4:V4"/>
    <mergeCell ref="R5:V5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2022-03-07T20:20:18Z</cp:lastPrinted>
  <dcterms:created xsi:type="dcterms:W3CDTF">2022-03-01T14:43:37Z</dcterms:created>
  <dcterms:modified xsi:type="dcterms:W3CDTF">2022-03-07T21:22:55Z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