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19" i="1" l="1"/>
  <c r="X19" i="1" s="1"/>
  <c r="O17" i="1"/>
  <c r="X17" i="1" s="1"/>
  <c r="O15" i="1"/>
  <c r="X15" i="1" s="1"/>
  <c r="O13" i="1"/>
  <c r="X13" i="1" s="1"/>
  <c r="O11" i="1"/>
  <c r="U11" i="1" s="1"/>
  <c r="O10" i="1"/>
  <c r="U10" i="1" s="1"/>
  <c r="O9" i="1"/>
  <c r="U9" i="1" s="1"/>
  <c r="O8" i="1"/>
  <c r="U8" i="1" s="1"/>
  <c r="T7" i="1"/>
  <c r="S7" i="1"/>
  <c r="R7" i="1"/>
  <c r="Q7" i="1"/>
  <c r="P7" i="1"/>
  <c r="N7" i="1"/>
  <c r="M7" i="1"/>
  <c r="L7" i="1"/>
  <c r="K7" i="1"/>
  <c r="J7" i="1"/>
  <c r="T12" i="1"/>
  <c r="S12" i="1"/>
  <c r="R12" i="1"/>
  <c r="Q12" i="1"/>
  <c r="P12" i="1"/>
  <c r="N12" i="1"/>
  <c r="M12" i="1"/>
  <c r="L12" i="1"/>
  <c r="K12" i="1"/>
  <c r="J12" i="1"/>
  <c r="T14" i="1"/>
  <c r="S14" i="1"/>
  <c r="R14" i="1"/>
  <c r="Q14" i="1"/>
  <c r="P14" i="1"/>
  <c r="N14" i="1"/>
  <c r="M14" i="1"/>
  <c r="L14" i="1"/>
  <c r="K14" i="1"/>
  <c r="J14" i="1"/>
  <c r="T16" i="1"/>
  <c r="S16" i="1"/>
  <c r="R16" i="1"/>
  <c r="Q16" i="1"/>
  <c r="P16" i="1"/>
  <c r="N16" i="1"/>
  <c r="M16" i="1"/>
  <c r="L16" i="1"/>
  <c r="K16" i="1"/>
  <c r="J16" i="1"/>
  <c r="T18" i="1"/>
  <c r="S18" i="1"/>
  <c r="R18" i="1"/>
  <c r="Q18" i="1"/>
  <c r="P18" i="1"/>
  <c r="N18" i="1"/>
  <c r="M18" i="1"/>
  <c r="L18" i="1"/>
  <c r="K18" i="1"/>
  <c r="J18" i="1"/>
  <c r="O16" i="1" l="1"/>
  <c r="U16" i="1" s="1"/>
  <c r="O12" i="1"/>
  <c r="U12" i="1" s="1"/>
  <c r="U13" i="1"/>
  <c r="W12" i="1"/>
  <c r="V8" i="1"/>
  <c r="X12" i="1"/>
  <c r="V10" i="1"/>
  <c r="U17" i="1"/>
  <c r="V12" i="1"/>
  <c r="U19" i="1"/>
  <c r="V9" i="1"/>
  <c r="W8" i="1"/>
  <c r="W9" i="1"/>
  <c r="W10" i="1"/>
  <c r="V13" i="1"/>
  <c r="V15" i="1"/>
  <c r="V17" i="1"/>
  <c r="V19" i="1"/>
  <c r="X8" i="1"/>
  <c r="X9" i="1"/>
  <c r="X10" i="1"/>
  <c r="W13" i="1"/>
  <c r="W15" i="1"/>
  <c r="W17" i="1"/>
  <c r="W19" i="1"/>
  <c r="U15" i="1"/>
  <c r="O18" i="1"/>
  <c r="U18" i="1" s="1"/>
  <c r="T6" i="1"/>
  <c r="O14" i="1"/>
  <c r="U14" i="1" s="1"/>
  <c r="O7" i="1"/>
  <c r="U7" i="1" s="1"/>
  <c r="M6" i="1"/>
  <c r="R6" i="1"/>
  <c r="L6" i="1"/>
  <c r="L20" i="1" s="1"/>
  <c r="Q6" i="1"/>
  <c r="Q20" i="1" s="1"/>
  <c r="J6" i="1"/>
  <c r="J20" i="1" s="1"/>
  <c r="N6" i="1"/>
  <c r="N20" i="1" s="1"/>
  <c r="S6" i="1"/>
  <c r="K6" i="1"/>
  <c r="K20" i="1" s="1"/>
  <c r="P6" i="1"/>
  <c r="P20" i="1" s="1"/>
  <c r="V16" i="1" l="1"/>
  <c r="X16" i="1"/>
  <c r="W16" i="1"/>
  <c r="V18" i="1"/>
  <c r="W18" i="1"/>
  <c r="T20" i="1"/>
  <c r="X14" i="1"/>
  <c r="W14" i="1"/>
  <c r="V7" i="1"/>
  <c r="X18" i="1"/>
  <c r="W7" i="1"/>
  <c r="V14" i="1"/>
  <c r="X7" i="1"/>
  <c r="M20" i="1"/>
  <c r="O6" i="1"/>
  <c r="U6" i="1" s="1"/>
  <c r="S20" i="1"/>
  <c r="R20" i="1"/>
  <c r="X6" i="1" l="1"/>
  <c r="W20" i="1"/>
  <c r="V6" i="1"/>
  <c r="W6" i="1"/>
  <c r="O20" i="1"/>
  <c r="U20" i="1" s="1"/>
  <c r="V20" i="1" l="1"/>
  <c r="X20" i="1"/>
</calcChain>
</file>

<file path=xl/sharedStrings.xml><?xml version="1.0" encoding="utf-8"?>
<sst xmlns="http://schemas.openxmlformats.org/spreadsheetml/2006/main" count="114" uniqueCount="61">
  <si>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</si>
  <si>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</si>
  <si>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</si>
  <si>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</si>
  <si>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</si>
  <si>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</si>
  <si>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</si>
  <si>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</si>
  <si>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</si>
  <si>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</si>
  <si>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</si>
  <si>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</si>
  <si>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</si>
  <si>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</si>
  <si>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</si>
  <si>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</si>
  <si>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</si>
  <si>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</si>
  <si>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</si>
  <si>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</si>
  <si>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</si>
  <si>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</si>
  <si>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</si>
  <si>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</si>
  <si>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</si>
  <si>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</si>
  <si>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</si>
  <si>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</si>
  <si>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</si>
  <si>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</si>
  <si>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</si>
  <si>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</si>
  <si>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</si>
  <si>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</si>
  <si>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</si>
  <si>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</si>
  <si>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</si>
  <si>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</si>
  <si>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</si>
  <si>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</si>
  <si>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</si>
  <si>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</si>
  <si>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</si>
  <si>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</si>
  <si>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TOTAL PRESUPUESTO A+C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</si>
  <si>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</si>
  <si>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</si>
  <si>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</si>
  <si>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</si>
  <si>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APR. VIGENTE DESPUES DE BLOQUEOS</t>
  </si>
  <si>
    <t>APROPIACION SIN COMPROMETER</t>
  </si>
  <si>
    <t>MINISTERIO DE COMERCIO INDUSTRIA Y TURISMO</t>
  </si>
  <si>
    <t>EJECUCION PRESUPUESTAL ACUMULADA CON CORTE AL 31 DE ENERO DE 2022</t>
  </si>
  <si>
    <t>Nota 1: Fuente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</si>
  <si>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</si>
  <si>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</si>
  <si>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COMP/ APR</t>
  </si>
  <si>
    <t>OBLIG/ APR</t>
  </si>
  <si>
    <t>PAGO/ APR</t>
  </si>
  <si>
    <t>FECHA DE GENERACION : FEBRERO 01 DE 2022</t>
  </si>
  <si>
    <t>UNIDAD EJECUTORA 350102 - DIRECCIÓN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</si>
</sst>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 Narrow"/>
      <family val="2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247236</xdr:colOff>
      <xdr:row>2</xdr:row>
      <xdr:rowOff>140390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showGridLines="0" tabSelected="1" workbookViewId="0">
      <selection activeCell="N23" sqref="N23"/>
    </sheetView>
  </sheetViews>
  <sheetFormatPr baseColWidth="10" defaultRowHeight="15"/>
  <cols>
    <col min="1" max="1" width="5.42578125" customWidth="1"/>
    <col min="2" max="2" width="4.5703125" customWidth="1"/>
    <col min="3" max="3" width="5.42578125" customWidth="1"/>
    <col min="4" max="4" width="4.5703125" customWidth="1"/>
    <col min="5" max="5" width="5.42578125" customWidth="1"/>
    <col min="6" max="6" width="6.28515625" customWidth="1"/>
    <col min="7" max="7" width="4.5703125" customWidth="1"/>
    <col min="8" max="8" width="4.42578125" customWidth="1"/>
    <col min="9" max="9" width="25.85546875" customWidth="1"/>
    <col min="10" max="11" width="15" customWidth="1"/>
    <col min="12" max="12" width="13.28515625" customWidth="1"/>
    <col min="13" max="13" width="16.28515625" customWidth="1"/>
    <col min="14" max="14" width="14.5703125" customWidth="1"/>
    <col min="15" max="15" width="16.5703125" customWidth="1"/>
    <col min="16" max="16" width="16.42578125" customWidth="1"/>
    <col min="17" max="18" width="14.85546875" customWidth="1"/>
    <col min="19" max="19" width="15.140625" customWidth="1"/>
    <col min="20" max="20" width="13.7109375" customWidth="1"/>
    <col min="21" max="21" width="16.140625" customWidth="1"/>
    <col min="22" max="22" width="7.28515625" customWidth="1"/>
    <col min="23" max="23" width="6.85546875" customWidth="1"/>
    <col min="24" max="24" width="5.85546875" customWidth="1"/>
  </cols>
  <sheetData>
    <row r="1" spans="1:24" ht="15.75">
      <c r="A1" s="26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5.75">
      <c r="A2" s="26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5.75">
      <c r="A3" s="26" t="s">
        <v>60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16.5" thickBot="1">
      <c r="A4" s="9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29" t="s">
        <v>59</v>
      </c>
      <c r="U4" s="30"/>
      <c r="V4" s="30"/>
      <c r="W4" s="30"/>
      <c r="X4" s="30"/>
    </row>
    <row r="5" spans="1:24" ht="35.1" customHeight="1" thickTop="1" thickBot="1">
      <c r="A5" s="24" t="s">
        <v>1</v>
      </c>
      <c r="B5" s="24" t="s">
        <v>2</v>
      </c>
      <c r="C5" s="24" t="s">
        <v>3</v>
      </c>
      <c r="D5" s="24" t="s">
        <v>4</v>
      </c>
      <c r="E5" s="24" t="s">
        <v>5</v>
      </c>
      <c r="F5" s="24" t="s">
        <v>6</v>
      </c>
      <c r="G5" s="24" t="s">
        <v>7</v>
      </c>
      <c r="H5" s="24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4" t="s">
        <v>13</v>
      </c>
      <c r="N5" s="24" t="s">
        <v>14</v>
      </c>
      <c r="O5" s="24" t="s">
        <v>49</v>
      </c>
      <c r="P5" s="24" t="s">
        <v>15</v>
      </c>
      <c r="Q5" s="24" t="s">
        <v>16</v>
      </c>
      <c r="R5" s="24" t="s">
        <v>17</v>
      </c>
      <c r="S5" s="24" t="s">
        <v>18</v>
      </c>
      <c r="T5" s="24" t="s">
        <v>19</v>
      </c>
      <c r="U5" s="25" t="s">
        <v>50</v>
      </c>
      <c r="V5" s="25" t="s">
        <v>56</v>
      </c>
      <c r="W5" s="25" t="s">
        <v>57</v>
      </c>
      <c r="X5" s="25" t="s">
        <v>58</v>
      </c>
    </row>
    <row r="6" spans="1:24" ht="35.1" customHeight="1" thickTop="1" thickBot="1">
      <c r="A6" s="17" t="s">
        <v>20</v>
      </c>
      <c r="B6" s="17"/>
      <c r="C6" s="17"/>
      <c r="D6" s="17"/>
      <c r="E6" s="17"/>
      <c r="F6" s="17"/>
      <c r="G6" s="17"/>
      <c r="H6" s="17"/>
      <c r="I6" s="18" t="s">
        <v>43</v>
      </c>
      <c r="J6" s="12">
        <f>+J7+J12+J14+J16</f>
        <v>16092762000</v>
      </c>
      <c r="K6" s="12">
        <f t="shared" ref="K6:T6" si="0">+K7+K12+K14+K16</f>
        <v>0</v>
      </c>
      <c r="L6" s="12">
        <f t="shared" si="0"/>
        <v>0</v>
      </c>
      <c r="M6" s="12">
        <f t="shared" si="0"/>
        <v>16092762000</v>
      </c>
      <c r="N6" s="12">
        <f t="shared" si="0"/>
        <v>620277000</v>
      </c>
      <c r="O6" s="13">
        <f t="shared" ref="O6:O16" si="1">+M6-N6</f>
        <v>15472485000</v>
      </c>
      <c r="P6" s="12">
        <f t="shared" si="0"/>
        <v>15064803291.84</v>
      </c>
      <c r="Q6" s="12">
        <f t="shared" si="0"/>
        <v>407681708.16000003</v>
      </c>
      <c r="R6" s="12">
        <f t="shared" si="0"/>
        <v>1894512522.75</v>
      </c>
      <c r="S6" s="12">
        <f t="shared" si="0"/>
        <v>894377187.90999997</v>
      </c>
      <c r="T6" s="12">
        <f t="shared" si="0"/>
        <v>879718016.90999997</v>
      </c>
      <c r="U6" s="14">
        <f>+O6-R6</f>
        <v>13577972477.25</v>
      </c>
      <c r="V6" s="15">
        <f>+R6/O6</f>
        <v>0.12244397217059833</v>
      </c>
      <c r="W6" s="15">
        <f>+S6/O6</f>
        <v>5.7804366131878622E-2</v>
      </c>
      <c r="X6" s="15">
        <f>+T6/O6</f>
        <v>5.6856931314523809E-2</v>
      </c>
    </row>
    <row r="7" spans="1:24" ht="35.1" customHeight="1" thickTop="1" thickBot="1">
      <c r="A7" s="19" t="s">
        <v>20</v>
      </c>
      <c r="B7" s="19"/>
      <c r="C7" s="19"/>
      <c r="D7" s="19"/>
      <c r="E7" s="19"/>
      <c r="F7" s="19"/>
      <c r="G7" s="19"/>
      <c r="H7" s="19"/>
      <c r="I7" s="20" t="s">
        <v>42</v>
      </c>
      <c r="J7" s="7">
        <f>SUM(J8:J11)</f>
        <v>14111871000</v>
      </c>
      <c r="K7" s="7">
        <f t="shared" ref="K7:T7" si="2">SUM(K8:K11)</f>
        <v>0</v>
      </c>
      <c r="L7" s="7">
        <f t="shared" si="2"/>
        <v>0</v>
      </c>
      <c r="M7" s="7">
        <f t="shared" si="2"/>
        <v>14111871000</v>
      </c>
      <c r="N7" s="7">
        <f t="shared" si="2"/>
        <v>620277000</v>
      </c>
      <c r="O7" s="8">
        <f t="shared" si="1"/>
        <v>13491594000</v>
      </c>
      <c r="P7" s="7">
        <f t="shared" si="2"/>
        <v>13491594000</v>
      </c>
      <c r="Q7" s="7">
        <f t="shared" si="2"/>
        <v>0</v>
      </c>
      <c r="R7" s="7">
        <f t="shared" si="2"/>
        <v>828755174</v>
      </c>
      <c r="S7" s="7">
        <f t="shared" si="2"/>
        <v>828755174</v>
      </c>
      <c r="T7" s="7">
        <f t="shared" si="2"/>
        <v>824096003</v>
      </c>
      <c r="U7" s="10">
        <f t="shared" ref="U7:U20" si="3">+O7-R7</f>
        <v>12662838826</v>
      </c>
      <c r="V7" s="11">
        <f t="shared" ref="V7:V20" si="4">+R7/O7</f>
        <v>6.1427521017901963E-2</v>
      </c>
      <c r="W7" s="11">
        <f t="shared" ref="W7:W20" si="5">+S7/O7</f>
        <v>6.1427521017901963E-2</v>
      </c>
      <c r="X7" s="11">
        <f t="shared" ref="X7:X20" si="6">+T7/O7</f>
        <v>6.1082182209159272E-2</v>
      </c>
    </row>
    <row r="8" spans="1:24" ht="35.1" customHeight="1" thickTop="1" thickBot="1">
      <c r="A8" s="21" t="s">
        <v>20</v>
      </c>
      <c r="B8" s="21" t="s">
        <v>21</v>
      </c>
      <c r="C8" s="21" t="s">
        <v>21</v>
      </c>
      <c r="D8" s="21" t="s">
        <v>21</v>
      </c>
      <c r="E8" s="21"/>
      <c r="F8" s="21" t="s">
        <v>22</v>
      </c>
      <c r="G8" s="21" t="s">
        <v>39</v>
      </c>
      <c r="H8" s="21" t="s">
        <v>34</v>
      </c>
      <c r="I8" s="22" t="s">
        <v>23</v>
      </c>
      <c r="J8" s="3">
        <v>9012194000</v>
      </c>
      <c r="K8" s="3">
        <v>0</v>
      </c>
      <c r="L8" s="3">
        <v>0</v>
      </c>
      <c r="M8" s="3">
        <v>9012194000</v>
      </c>
      <c r="N8" s="3">
        <v>0</v>
      </c>
      <c r="O8" s="4">
        <f t="shared" si="1"/>
        <v>9012194000</v>
      </c>
      <c r="P8" s="3">
        <v>9012194000</v>
      </c>
      <c r="Q8" s="3">
        <v>0</v>
      </c>
      <c r="R8" s="3">
        <v>519573919</v>
      </c>
      <c r="S8" s="3">
        <v>519573919</v>
      </c>
      <c r="T8" s="3">
        <v>514914748</v>
      </c>
      <c r="U8" s="5">
        <f t="shared" si="3"/>
        <v>8492620081</v>
      </c>
      <c r="V8" s="6">
        <f t="shared" si="4"/>
        <v>5.7652322952657258E-2</v>
      </c>
      <c r="W8" s="6">
        <f t="shared" si="5"/>
        <v>5.7652322952657258E-2</v>
      </c>
      <c r="X8" s="6">
        <f t="shared" si="6"/>
        <v>5.7135337743506188E-2</v>
      </c>
    </row>
    <row r="9" spans="1:24" ht="35.1" customHeight="1" thickTop="1" thickBot="1">
      <c r="A9" s="21" t="s">
        <v>20</v>
      </c>
      <c r="B9" s="21" t="s">
        <v>21</v>
      </c>
      <c r="C9" s="21" t="s">
        <v>21</v>
      </c>
      <c r="D9" s="21" t="s">
        <v>24</v>
      </c>
      <c r="E9" s="21"/>
      <c r="F9" s="21" t="s">
        <v>22</v>
      </c>
      <c r="G9" s="21" t="s">
        <v>39</v>
      </c>
      <c r="H9" s="21" t="s">
        <v>34</v>
      </c>
      <c r="I9" s="22" t="s">
        <v>25</v>
      </c>
      <c r="J9" s="3">
        <v>3278742000</v>
      </c>
      <c r="K9" s="3">
        <v>0</v>
      </c>
      <c r="L9" s="3">
        <v>0</v>
      </c>
      <c r="M9" s="3">
        <v>3278742000</v>
      </c>
      <c r="N9" s="3">
        <v>0</v>
      </c>
      <c r="O9" s="4">
        <f t="shared" si="1"/>
        <v>3278742000</v>
      </c>
      <c r="P9" s="3">
        <v>3278742000</v>
      </c>
      <c r="Q9" s="3">
        <v>0</v>
      </c>
      <c r="R9" s="3">
        <v>238604587</v>
      </c>
      <c r="S9" s="3">
        <v>238604587</v>
      </c>
      <c r="T9" s="3">
        <v>238604587</v>
      </c>
      <c r="U9" s="5">
        <f t="shared" si="3"/>
        <v>3040137413</v>
      </c>
      <c r="V9" s="6">
        <f t="shared" si="4"/>
        <v>7.2773212103910578E-2</v>
      </c>
      <c r="W9" s="6">
        <f t="shared" si="5"/>
        <v>7.2773212103910578E-2</v>
      </c>
      <c r="X9" s="6">
        <f t="shared" si="6"/>
        <v>7.2773212103910578E-2</v>
      </c>
    </row>
    <row r="10" spans="1:24" ht="35.1" customHeight="1" thickTop="1" thickBot="1">
      <c r="A10" s="21" t="s">
        <v>20</v>
      </c>
      <c r="B10" s="21" t="s">
        <v>21</v>
      </c>
      <c r="C10" s="21" t="s">
        <v>21</v>
      </c>
      <c r="D10" s="21" t="s">
        <v>26</v>
      </c>
      <c r="E10" s="21"/>
      <c r="F10" s="21" t="s">
        <v>22</v>
      </c>
      <c r="G10" s="21" t="s">
        <v>39</v>
      </c>
      <c r="H10" s="21" t="s">
        <v>34</v>
      </c>
      <c r="I10" s="22" t="s">
        <v>27</v>
      </c>
      <c r="J10" s="3">
        <v>1200658000</v>
      </c>
      <c r="K10" s="3">
        <v>0</v>
      </c>
      <c r="L10" s="3">
        <v>0</v>
      </c>
      <c r="M10" s="3">
        <v>1200658000</v>
      </c>
      <c r="N10" s="3">
        <v>0</v>
      </c>
      <c r="O10" s="4">
        <f t="shared" si="1"/>
        <v>1200658000</v>
      </c>
      <c r="P10" s="3">
        <v>1200658000</v>
      </c>
      <c r="Q10" s="3">
        <v>0</v>
      </c>
      <c r="R10" s="3">
        <v>70576668</v>
      </c>
      <c r="S10" s="3">
        <v>70576668</v>
      </c>
      <c r="T10" s="3">
        <v>70576668</v>
      </c>
      <c r="U10" s="5">
        <f t="shared" si="3"/>
        <v>1130081332</v>
      </c>
      <c r="V10" s="6">
        <f t="shared" si="4"/>
        <v>5.8781658057498472E-2</v>
      </c>
      <c r="W10" s="6">
        <f t="shared" si="5"/>
        <v>5.8781658057498472E-2</v>
      </c>
      <c r="X10" s="6">
        <f t="shared" si="6"/>
        <v>5.8781658057498472E-2</v>
      </c>
    </row>
    <row r="11" spans="1:24" ht="35.1" customHeight="1" thickTop="1" thickBot="1">
      <c r="A11" s="21" t="s">
        <v>20</v>
      </c>
      <c r="B11" s="21" t="s">
        <v>21</v>
      </c>
      <c r="C11" s="21" t="s">
        <v>21</v>
      </c>
      <c r="D11" s="21" t="s">
        <v>29</v>
      </c>
      <c r="E11" s="21"/>
      <c r="F11" s="21" t="s">
        <v>22</v>
      </c>
      <c r="G11" s="21" t="s">
        <v>39</v>
      </c>
      <c r="H11" s="21" t="s">
        <v>34</v>
      </c>
      <c r="I11" s="22" t="s">
        <v>40</v>
      </c>
      <c r="J11" s="3">
        <v>620277000</v>
      </c>
      <c r="K11" s="3">
        <v>0</v>
      </c>
      <c r="L11" s="3">
        <v>0</v>
      </c>
      <c r="M11" s="3">
        <v>620277000</v>
      </c>
      <c r="N11" s="3">
        <v>620277000</v>
      </c>
      <c r="O11" s="4">
        <f t="shared" si="1"/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5">
        <f t="shared" si="3"/>
        <v>0</v>
      </c>
      <c r="V11" s="6">
        <v>0</v>
      </c>
      <c r="W11" s="6">
        <v>0</v>
      </c>
      <c r="X11" s="6">
        <v>0</v>
      </c>
    </row>
    <row r="12" spans="1:24" ht="35.1" customHeight="1" thickTop="1" thickBot="1">
      <c r="A12" s="19" t="s">
        <v>20</v>
      </c>
      <c r="B12" s="23"/>
      <c r="C12" s="23"/>
      <c r="D12" s="23"/>
      <c r="E12" s="23"/>
      <c r="F12" s="23"/>
      <c r="G12" s="23"/>
      <c r="H12" s="23"/>
      <c r="I12" s="20" t="s">
        <v>45</v>
      </c>
      <c r="J12" s="7">
        <f>+J13</f>
        <v>1916845000</v>
      </c>
      <c r="K12" s="7">
        <f t="shared" ref="K12:T12" si="7">+K13</f>
        <v>0</v>
      </c>
      <c r="L12" s="7">
        <f t="shared" si="7"/>
        <v>0</v>
      </c>
      <c r="M12" s="7">
        <f t="shared" si="7"/>
        <v>1916845000</v>
      </c>
      <c r="N12" s="7">
        <f t="shared" si="7"/>
        <v>0</v>
      </c>
      <c r="O12" s="8">
        <f t="shared" si="1"/>
        <v>1916845000</v>
      </c>
      <c r="P12" s="7">
        <f t="shared" si="7"/>
        <v>1513209291.8399999</v>
      </c>
      <c r="Q12" s="7">
        <f t="shared" si="7"/>
        <v>403635708.16000003</v>
      </c>
      <c r="R12" s="7">
        <f t="shared" si="7"/>
        <v>1065292877.75</v>
      </c>
      <c r="S12" s="7">
        <f t="shared" si="7"/>
        <v>65157542.909999996</v>
      </c>
      <c r="T12" s="7">
        <f t="shared" si="7"/>
        <v>55157542.909999996</v>
      </c>
      <c r="U12" s="10">
        <f t="shared" si="3"/>
        <v>851552122.25</v>
      </c>
      <c r="V12" s="11">
        <f t="shared" si="4"/>
        <v>0.55575327047831202</v>
      </c>
      <c r="W12" s="11">
        <f t="shared" si="5"/>
        <v>3.3992077038049504E-2</v>
      </c>
      <c r="X12" s="11">
        <f t="shared" si="6"/>
        <v>2.8775171132772861E-2</v>
      </c>
    </row>
    <row r="13" spans="1:24" ht="35.1" customHeight="1" thickTop="1" thickBot="1">
      <c r="A13" s="21" t="s">
        <v>20</v>
      </c>
      <c r="B13" s="21" t="s">
        <v>24</v>
      </c>
      <c r="C13" s="21"/>
      <c r="D13" s="21"/>
      <c r="E13" s="21"/>
      <c r="F13" s="21" t="s">
        <v>22</v>
      </c>
      <c r="G13" s="21" t="s">
        <v>39</v>
      </c>
      <c r="H13" s="21" t="s">
        <v>34</v>
      </c>
      <c r="I13" s="22" t="s">
        <v>28</v>
      </c>
      <c r="J13" s="3">
        <v>1916845000</v>
      </c>
      <c r="K13" s="3">
        <v>0</v>
      </c>
      <c r="L13" s="3">
        <v>0</v>
      </c>
      <c r="M13" s="3">
        <v>1916845000</v>
      </c>
      <c r="N13" s="3">
        <v>0</v>
      </c>
      <c r="O13" s="4">
        <f t="shared" si="1"/>
        <v>1916845000</v>
      </c>
      <c r="P13" s="3">
        <v>1513209291.8399999</v>
      </c>
      <c r="Q13" s="3">
        <v>403635708.16000003</v>
      </c>
      <c r="R13" s="3">
        <v>1065292877.75</v>
      </c>
      <c r="S13" s="3">
        <v>65157542.909999996</v>
      </c>
      <c r="T13" s="3">
        <v>55157542.909999996</v>
      </c>
      <c r="U13" s="5">
        <f t="shared" si="3"/>
        <v>851552122.25</v>
      </c>
      <c r="V13" s="6">
        <f t="shared" si="4"/>
        <v>0.55575327047831202</v>
      </c>
      <c r="W13" s="6">
        <f t="shared" si="5"/>
        <v>3.3992077038049504E-2</v>
      </c>
      <c r="X13" s="6">
        <f t="shared" si="6"/>
        <v>2.8775171132772861E-2</v>
      </c>
    </row>
    <row r="14" spans="1:24" ht="35.1" customHeight="1" thickTop="1" thickBot="1">
      <c r="A14" s="19" t="s">
        <v>20</v>
      </c>
      <c r="B14" s="19"/>
      <c r="C14" s="19"/>
      <c r="D14" s="19"/>
      <c r="E14" s="19"/>
      <c r="F14" s="19"/>
      <c r="G14" s="19"/>
      <c r="H14" s="19"/>
      <c r="I14" s="20" t="s">
        <v>46</v>
      </c>
      <c r="J14" s="7">
        <f>+J15</f>
        <v>60000000</v>
      </c>
      <c r="K14" s="7">
        <f t="shared" ref="K14:T14" si="8">+K15</f>
        <v>0</v>
      </c>
      <c r="L14" s="7">
        <f t="shared" si="8"/>
        <v>0</v>
      </c>
      <c r="M14" s="7">
        <f t="shared" si="8"/>
        <v>60000000</v>
      </c>
      <c r="N14" s="7">
        <f t="shared" si="8"/>
        <v>0</v>
      </c>
      <c r="O14" s="8">
        <f t="shared" si="1"/>
        <v>60000000</v>
      </c>
      <c r="P14" s="7">
        <f t="shared" si="8"/>
        <v>60000000</v>
      </c>
      <c r="Q14" s="7">
        <f t="shared" si="8"/>
        <v>0</v>
      </c>
      <c r="R14" s="7">
        <f t="shared" si="8"/>
        <v>464471</v>
      </c>
      <c r="S14" s="7">
        <f t="shared" si="8"/>
        <v>464471</v>
      </c>
      <c r="T14" s="7">
        <f t="shared" si="8"/>
        <v>464471</v>
      </c>
      <c r="U14" s="10">
        <f t="shared" si="3"/>
        <v>59535529</v>
      </c>
      <c r="V14" s="11">
        <f t="shared" si="4"/>
        <v>7.7411833333333336E-3</v>
      </c>
      <c r="W14" s="11">
        <f t="shared" si="5"/>
        <v>7.7411833333333336E-3</v>
      </c>
      <c r="X14" s="11">
        <f t="shared" si="6"/>
        <v>7.7411833333333336E-3</v>
      </c>
    </row>
    <row r="15" spans="1:24" ht="35.1" customHeight="1" thickTop="1" thickBot="1">
      <c r="A15" s="21" t="s">
        <v>20</v>
      </c>
      <c r="B15" s="21" t="s">
        <v>26</v>
      </c>
      <c r="C15" s="21" t="s">
        <v>29</v>
      </c>
      <c r="D15" s="21" t="s">
        <v>24</v>
      </c>
      <c r="E15" s="21" t="s">
        <v>30</v>
      </c>
      <c r="F15" s="21" t="s">
        <v>22</v>
      </c>
      <c r="G15" s="21" t="s">
        <v>39</v>
      </c>
      <c r="H15" s="21" t="s">
        <v>34</v>
      </c>
      <c r="I15" s="22" t="s">
        <v>31</v>
      </c>
      <c r="J15" s="3">
        <v>60000000</v>
      </c>
      <c r="K15" s="3">
        <v>0</v>
      </c>
      <c r="L15" s="3">
        <v>0</v>
      </c>
      <c r="M15" s="3">
        <v>60000000</v>
      </c>
      <c r="N15" s="3">
        <v>0</v>
      </c>
      <c r="O15" s="4">
        <f t="shared" si="1"/>
        <v>60000000</v>
      </c>
      <c r="P15" s="3">
        <v>60000000</v>
      </c>
      <c r="Q15" s="3">
        <v>0</v>
      </c>
      <c r="R15" s="3">
        <v>464471</v>
      </c>
      <c r="S15" s="3">
        <v>464471</v>
      </c>
      <c r="T15" s="3">
        <v>464471</v>
      </c>
      <c r="U15" s="5">
        <f t="shared" si="3"/>
        <v>59535529</v>
      </c>
      <c r="V15" s="6">
        <f t="shared" si="4"/>
        <v>7.7411833333333336E-3</v>
      </c>
      <c r="W15" s="6">
        <f t="shared" si="5"/>
        <v>7.7411833333333336E-3</v>
      </c>
      <c r="X15" s="6">
        <f t="shared" si="6"/>
        <v>7.7411833333333336E-3</v>
      </c>
    </row>
    <row r="16" spans="1:24" ht="35.1" customHeight="1" thickTop="1" thickBot="1">
      <c r="A16" s="19" t="s">
        <v>20</v>
      </c>
      <c r="B16" s="19"/>
      <c r="C16" s="19"/>
      <c r="D16" s="19"/>
      <c r="E16" s="19"/>
      <c r="F16" s="19"/>
      <c r="G16" s="19"/>
      <c r="H16" s="19"/>
      <c r="I16" s="20" t="s">
        <v>48</v>
      </c>
      <c r="J16" s="7">
        <f>+J17</f>
        <v>4046000</v>
      </c>
      <c r="K16" s="7">
        <f t="shared" ref="K16:T16" si="9">+K17</f>
        <v>0</v>
      </c>
      <c r="L16" s="7">
        <f t="shared" si="9"/>
        <v>0</v>
      </c>
      <c r="M16" s="7">
        <f t="shared" si="9"/>
        <v>4046000</v>
      </c>
      <c r="N16" s="7">
        <f t="shared" si="9"/>
        <v>0</v>
      </c>
      <c r="O16" s="8">
        <f t="shared" si="1"/>
        <v>4046000</v>
      </c>
      <c r="P16" s="7">
        <f t="shared" si="9"/>
        <v>0</v>
      </c>
      <c r="Q16" s="7">
        <f t="shared" si="9"/>
        <v>4046000</v>
      </c>
      <c r="R16" s="7">
        <f t="shared" si="9"/>
        <v>0</v>
      </c>
      <c r="S16" s="7">
        <f t="shared" si="9"/>
        <v>0</v>
      </c>
      <c r="T16" s="7">
        <f t="shared" si="9"/>
        <v>0</v>
      </c>
      <c r="U16" s="10">
        <f t="shared" si="3"/>
        <v>4046000</v>
      </c>
      <c r="V16" s="11">
        <f t="shared" si="4"/>
        <v>0</v>
      </c>
      <c r="W16" s="11">
        <f t="shared" si="5"/>
        <v>0</v>
      </c>
      <c r="X16" s="11">
        <f t="shared" si="6"/>
        <v>0</v>
      </c>
    </row>
    <row r="17" spans="1:24" ht="35.1" customHeight="1" thickTop="1" thickBot="1">
      <c r="A17" s="21" t="s">
        <v>20</v>
      </c>
      <c r="B17" s="21" t="s">
        <v>32</v>
      </c>
      <c r="C17" s="21" t="s">
        <v>21</v>
      </c>
      <c r="D17" s="21"/>
      <c r="E17" s="21"/>
      <c r="F17" s="21" t="s">
        <v>22</v>
      </c>
      <c r="G17" s="21" t="s">
        <v>39</v>
      </c>
      <c r="H17" s="21" t="s">
        <v>34</v>
      </c>
      <c r="I17" s="22" t="s">
        <v>33</v>
      </c>
      <c r="J17" s="3">
        <v>4046000</v>
      </c>
      <c r="K17" s="3">
        <v>0</v>
      </c>
      <c r="L17" s="3">
        <v>0</v>
      </c>
      <c r="M17" s="3">
        <v>4046000</v>
      </c>
      <c r="N17" s="3">
        <v>0</v>
      </c>
      <c r="O17" s="4">
        <f t="shared" ref="O17:O20" si="10">+M17-N17</f>
        <v>4046000</v>
      </c>
      <c r="P17" s="3">
        <v>0</v>
      </c>
      <c r="Q17" s="3">
        <v>4046000</v>
      </c>
      <c r="R17" s="3">
        <v>0</v>
      </c>
      <c r="S17" s="3">
        <v>0</v>
      </c>
      <c r="T17" s="3">
        <v>0</v>
      </c>
      <c r="U17" s="5">
        <f t="shared" si="3"/>
        <v>4046000</v>
      </c>
      <c r="V17" s="6">
        <f t="shared" si="4"/>
        <v>0</v>
      </c>
      <c r="W17" s="6">
        <f t="shared" si="5"/>
        <v>0</v>
      </c>
      <c r="X17" s="6">
        <f t="shared" si="6"/>
        <v>0</v>
      </c>
    </row>
    <row r="18" spans="1:24" ht="35.1" customHeight="1" thickTop="1" thickBot="1">
      <c r="A18" s="19" t="s">
        <v>35</v>
      </c>
      <c r="B18" s="19"/>
      <c r="C18" s="19"/>
      <c r="D18" s="19"/>
      <c r="E18" s="19"/>
      <c r="F18" s="19"/>
      <c r="G18" s="19"/>
      <c r="H18" s="19"/>
      <c r="I18" s="20" t="s">
        <v>47</v>
      </c>
      <c r="J18" s="7">
        <f>+J19</f>
        <v>9778779830</v>
      </c>
      <c r="K18" s="7">
        <f t="shared" ref="K18:T18" si="11">+K19</f>
        <v>0</v>
      </c>
      <c r="L18" s="7">
        <f t="shared" si="11"/>
        <v>0</v>
      </c>
      <c r="M18" s="7">
        <f t="shared" si="11"/>
        <v>9778779830</v>
      </c>
      <c r="N18" s="7">
        <f t="shared" si="11"/>
        <v>0</v>
      </c>
      <c r="O18" s="8">
        <f t="shared" si="10"/>
        <v>9778779830</v>
      </c>
      <c r="P18" s="7">
        <f t="shared" si="11"/>
        <v>7151699100.9799995</v>
      </c>
      <c r="Q18" s="7">
        <f t="shared" si="11"/>
        <v>2627080729.02</v>
      </c>
      <c r="R18" s="7">
        <f t="shared" si="11"/>
        <v>3892797691.98</v>
      </c>
      <c r="S18" s="7">
        <f t="shared" si="11"/>
        <v>0</v>
      </c>
      <c r="T18" s="7">
        <f t="shared" si="11"/>
        <v>0</v>
      </c>
      <c r="U18" s="10">
        <f t="shared" si="3"/>
        <v>5885982138.0200005</v>
      </c>
      <c r="V18" s="11">
        <f t="shared" si="4"/>
        <v>0.39808623976146928</v>
      </c>
      <c r="W18" s="11">
        <f t="shared" si="5"/>
        <v>0</v>
      </c>
      <c r="X18" s="11">
        <f t="shared" si="6"/>
        <v>0</v>
      </c>
    </row>
    <row r="19" spans="1:24" ht="60.75" customHeight="1" thickTop="1" thickBot="1">
      <c r="A19" s="21" t="s">
        <v>35</v>
      </c>
      <c r="B19" s="21" t="s">
        <v>36</v>
      </c>
      <c r="C19" s="21" t="s">
        <v>37</v>
      </c>
      <c r="D19" s="21" t="s">
        <v>38</v>
      </c>
      <c r="E19" s="21"/>
      <c r="F19" s="21" t="s">
        <v>22</v>
      </c>
      <c r="G19" s="21" t="s">
        <v>39</v>
      </c>
      <c r="H19" s="21" t="s">
        <v>34</v>
      </c>
      <c r="I19" s="22" t="s">
        <v>41</v>
      </c>
      <c r="J19" s="3">
        <v>9778779830</v>
      </c>
      <c r="K19" s="3">
        <v>0</v>
      </c>
      <c r="L19" s="3">
        <v>0</v>
      </c>
      <c r="M19" s="3">
        <v>9778779830</v>
      </c>
      <c r="N19" s="3">
        <v>0</v>
      </c>
      <c r="O19" s="4">
        <f t="shared" si="10"/>
        <v>9778779830</v>
      </c>
      <c r="P19" s="3">
        <v>7151699100.9799995</v>
      </c>
      <c r="Q19" s="3">
        <v>2627080729.02</v>
      </c>
      <c r="R19" s="3">
        <v>3892797691.98</v>
      </c>
      <c r="S19" s="3">
        <v>0</v>
      </c>
      <c r="T19" s="3">
        <v>0</v>
      </c>
      <c r="U19" s="5">
        <f t="shared" si="3"/>
        <v>5885982138.0200005</v>
      </c>
      <c r="V19" s="6">
        <f t="shared" si="4"/>
        <v>0.39808623976146928</v>
      </c>
      <c r="W19" s="6">
        <f t="shared" si="5"/>
        <v>0</v>
      </c>
      <c r="X19" s="6">
        <f t="shared" si="6"/>
        <v>0</v>
      </c>
    </row>
    <row r="20" spans="1:24" ht="33.75" customHeight="1" thickTop="1" thickBot="1">
      <c r="A20" s="21" t="s">
        <v>0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2" t="s">
        <v>44</v>
      </c>
      <c r="J20" s="3">
        <f>+J6+J18</f>
        <v>25871541830</v>
      </c>
      <c r="K20" s="3">
        <f t="shared" ref="K20:T20" si="12">+K6+K18</f>
        <v>0</v>
      </c>
      <c r="L20" s="3">
        <f t="shared" si="12"/>
        <v>0</v>
      </c>
      <c r="M20" s="3">
        <f t="shared" si="12"/>
        <v>25871541830</v>
      </c>
      <c r="N20" s="3">
        <f t="shared" si="12"/>
        <v>620277000</v>
      </c>
      <c r="O20" s="4">
        <f t="shared" si="10"/>
        <v>25251264830</v>
      </c>
      <c r="P20" s="3">
        <f t="shared" si="12"/>
        <v>22216502392.82</v>
      </c>
      <c r="Q20" s="3">
        <f t="shared" si="12"/>
        <v>3034762437.1799998</v>
      </c>
      <c r="R20" s="3">
        <f t="shared" si="12"/>
        <v>5787310214.7299995</v>
      </c>
      <c r="S20" s="3">
        <f t="shared" si="12"/>
        <v>894377187.90999997</v>
      </c>
      <c r="T20" s="3">
        <f t="shared" si="12"/>
        <v>879718016.90999997</v>
      </c>
      <c r="U20" s="5">
        <f t="shared" si="3"/>
        <v>19463954615.27</v>
      </c>
      <c r="V20" s="6">
        <f t="shared" si="4"/>
        <v>0.2291889239486464</v>
      </c>
      <c r="W20" s="6">
        <f t="shared" si="5"/>
        <v>3.5419104505506865E-2</v>
      </c>
      <c r="X20" s="6">
        <f t="shared" si="6"/>
        <v>3.4838572357961367E-2</v>
      </c>
    </row>
    <row r="21" spans="1:24" ht="15.75" thickTop="1">
      <c r="A21" s="31" t="s">
        <v>53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31"/>
      <c r="U21" s="33"/>
      <c r="V21" s="34"/>
      <c r="W21" s="34"/>
      <c r="X21" s="34"/>
    </row>
    <row r="22" spans="1:24">
      <c r="A22" s="31" t="s">
        <v>54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/>
      <c r="T22" s="31"/>
      <c r="U22" s="33"/>
      <c r="V22" s="34"/>
      <c r="W22" s="34"/>
      <c r="X22" s="34"/>
    </row>
    <row r="23" spans="1:24">
      <c r="A23" s="31" t="s">
        <v>55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31"/>
      <c r="U23" s="33"/>
      <c r="V23" s="34"/>
      <c r="W23" s="34"/>
      <c r="X23" s="34"/>
    </row>
    <row r="24" spans="1:24">
      <c r="U24" s="1"/>
      <c r="V24" s="2"/>
      <c r="W24" s="2"/>
      <c r="X24" s="2"/>
    </row>
    <row r="25" spans="1:24">
      <c r="U25" s="1"/>
      <c r="V25" s="2"/>
      <c r="W25" s="2"/>
      <c r="X25" s="2"/>
    </row>
    <row r="26" spans="1:24">
      <c r="U26" s="1"/>
      <c r="V26" s="2"/>
      <c r="W26" s="2"/>
      <c r="X26" s="2"/>
    </row>
    <row r="27" spans="1:24">
      <c r="U27" s="1"/>
      <c r="V27" s="2"/>
      <c r="W27" s="2"/>
      <c r="X27" s="2"/>
    </row>
    <row r="28" spans="1:24">
      <c r="U28" s="1"/>
      <c r="V28" s="1"/>
      <c r="W28" s="1"/>
      <c r="X28" s="1"/>
    </row>
    <row r="29" spans="1:24">
      <c r="U29" s="1"/>
      <c r="V29" s="1"/>
      <c r="W29" s="1"/>
      <c r="X29" s="1"/>
    </row>
    <row r="30" spans="1:24">
      <c r="U30" s="1"/>
      <c r="V30" s="1"/>
      <c r="W30" s="1"/>
      <c r="X30" s="1"/>
    </row>
    <row r="31" spans="1:24">
      <c r="U31" s="1"/>
      <c r="V31" s="1"/>
      <c r="W31" s="1"/>
      <c r="X31" s="1"/>
    </row>
    <row r="32" spans="1:24">
      <c r="U32" s="1"/>
      <c r="V32" s="1"/>
      <c r="W32" s="1"/>
      <c r="X32" s="1"/>
    </row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</sheetData>
  <mergeCells count="4">
    <mergeCell ref="A1:X1"/>
    <mergeCell ref="A2:X2"/>
    <mergeCell ref="A3:X3"/>
    <mergeCell ref="T4:X4"/>
  </mergeCells>
  <printOptions horizontalCentered="1"/>
  <pageMargins left="0.19685039370078741" right="0" top="0.78740157480314965" bottom="0.59055118110236227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2022-02-03T16:24:22Z</cp:lastPrinted>
  <dcterms:created xsi:type="dcterms:W3CDTF">2022-02-01T13:05:16Z</dcterms:created>
  <dcterms:modified xsi:type="dcterms:W3CDTF">2022-02-03T16:24:44Z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