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DICIEMBRE 31 DE 2022 PRESPTO -CIERRE DEFINITIVO GENENERO232023\PDF-PAGINA WEB\"/>
    </mc:Choice>
  </mc:AlternateContent>
  <bookViews>
    <workbookView xWindow="240" yWindow="120" windowWidth="18060" windowHeight="7050"/>
  </bookViews>
  <sheets>
    <sheet name="GESTION GENERAL " sheetId="1" r:id="rId1"/>
  </sheets>
  <definedNames>
    <definedName name="_xlnm.Print_Titles" localSheetId="0">'GESTION GENERAL '!$6:$6</definedName>
  </definedNames>
  <calcPr calcId="152511"/>
</workbook>
</file>

<file path=xl/calcChain.xml><?xml version="1.0" encoding="utf-8"?>
<calcChain xmlns="http://schemas.openxmlformats.org/spreadsheetml/2006/main">
  <c r="V65" i="1" l="1"/>
  <c r="U65" i="1"/>
  <c r="T65" i="1"/>
  <c r="S65" i="1"/>
  <c r="V64" i="1"/>
  <c r="U64" i="1"/>
  <c r="T64" i="1"/>
  <c r="S64" i="1"/>
  <c r="V63" i="1"/>
  <c r="U63" i="1"/>
  <c r="T63" i="1"/>
  <c r="S63" i="1"/>
  <c r="V62" i="1"/>
  <c r="U62" i="1"/>
  <c r="T62" i="1"/>
  <c r="S62" i="1"/>
  <c r="V61" i="1"/>
  <c r="U61" i="1"/>
  <c r="T61" i="1"/>
  <c r="S61" i="1"/>
  <c r="V60" i="1"/>
  <c r="U60" i="1"/>
  <c r="T60" i="1"/>
  <c r="S60" i="1"/>
  <c r="V59" i="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S47" i="1"/>
  <c r="V46" i="1"/>
  <c r="U46" i="1"/>
  <c r="T46" i="1"/>
  <c r="S46" i="1"/>
  <c r="V45" i="1"/>
  <c r="U45" i="1"/>
  <c r="T45" i="1"/>
  <c r="S45" i="1"/>
  <c r="V44" i="1"/>
  <c r="U44" i="1"/>
  <c r="T44" i="1"/>
  <c r="S44" i="1"/>
  <c r="V43" i="1"/>
  <c r="U43" i="1"/>
  <c r="T43" i="1"/>
  <c r="S43" i="1"/>
  <c r="V42" i="1"/>
  <c r="U42" i="1"/>
  <c r="T42" i="1"/>
  <c r="S42" i="1"/>
  <c r="V41" i="1"/>
  <c r="U41" i="1"/>
  <c r="T41" i="1"/>
  <c r="S41" i="1"/>
  <c r="V40" i="1"/>
  <c r="U40" i="1"/>
  <c r="T40" i="1"/>
  <c r="S40" i="1"/>
  <c r="S39" i="1"/>
  <c r="V38" i="1"/>
  <c r="U38" i="1"/>
  <c r="T38" i="1"/>
  <c r="S38" i="1"/>
  <c r="V37" i="1"/>
  <c r="U37" i="1"/>
  <c r="T37" i="1"/>
  <c r="S37" i="1"/>
  <c r="V36" i="1"/>
  <c r="U36" i="1"/>
  <c r="T36" i="1"/>
  <c r="S36" i="1"/>
  <c r="V35" i="1"/>
  <c r="U35" i="1"/>
  <c r="T35" i="1"/>
  <c r="S35" i="1"/>
  <c r="V34" i="1"/>
  <c r="U34" i="1"/>
  <c r="T34" i="1"/>
  <c r="S34" i="1"/>
  <c r="V32" i="1"/>
  <c r="U32" i="1"/>
  <c r="T32" i="1"/>
  <c r="S32" i="1"/>
  <c r="V30" i="1"/>
  <c r="U30" i="1"/>
  <c r="T30" i="1"/>
  <c r="S30" i="1"/>
  <c r="V29" i="1"/>
  <c r="U29" i="1"/>
  <c r="T29" i="1"/>
  <c r="S29" i="1"/>
  <c r="V27" i="1"/>
  <c r="U27" i="1"/>
  <c r="T27" i="1"/>
  <c r="S27" i="1"/>
  <c r="V26" i="1"/>
  <c r="U26" i="1"/>
  <c r="T26" i="1"/>
  <c r="S26" i="1"/>
  <c r="S25" i="1"/>
  <c r="V24" i="1"/>
  <c r="U24" i="1"/>
  <c r="T24" i="1"/>
  <c r="S24" i="1"/>
  <c r="V23" i="1"/>
  <c r="U23" i="1"/>
  <c r="T23" i="1"/>
  <c r="S23"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3" i="1"/>
  <c r="U13" i="1"/>
  <c r="T13" i="1"/>
  <c r="S13" i="1"/>
  <c r="V11" i="1"/>
  <c r="U11" i="1"/>
  <c r="T11" i="1"/>
  <c r="S11" i="1"/>
  <c r="V10" i="1"/>
  <c r="U10" i="1"/>
  <c r="T10" i="1"/>
  <c r="S10" i="1"/>
  <c r="V9" i="1"/>
  <c r="U9" i="1"/>
  <c r="T9" i="1"/>
  <c r="S9" i="1"/>
  <c r="R33" i="1"/>
  <c r="Q33" i="1"/>
  <c r="P33" i="1"/>
  <c r="O33" i="1"/>
  <c r="N33" i="1"/>
  <c r="M33" i="1"/>
  <c r="L33" i="1"/>
  <c r="K33" i="1"/>
  <c r="J33" i="1"/>
  <c r="R31" i="1"/>
  <c r="Q31" i="1"/>
  <c r="P31" i="1"/>
  <c r="O31" i="1"/>
  <c r="N31" i="1"/>
  <c r="M31" i="1"/>
  <c r="L31" i="1"/>
  <c r="K31" i="1"/>
  <c r="J31" i="1"/>
  <c r="R28" i="1"/>
  <c r="Q28" i="1"/>
  <c r="P28" i="1"/>
  <c r="O28" i="1"/>
  <c r="N28" i="1"/>
  <c r="M28" i="1"/>
  <c r="L28" i="1"/>
  <c r="K28" i="1"/>
  <c r="J28" i="1"/>
  <c r="R14" i="1"/>
  <c r="Q14" i="1"/>
  <c r="P14" i="1"/>
  <c r="O14" i="1"/>
  <c r="N14" i="1"/>
  <c r="M14" i="1"/>
  <c r="L14" i="1"/>
  <c r="K14" i="1"/>
  <c r="J14" i="1"/>
  <c r="R12" i="1"/>
  <c r="Q12" i="1"/>
  <c r="P12" i="1"/>
  <c r="O12" i="1"/>
  <c r="N12" i="1"/>
  <c r="M12" i="1"/>
  <c r="L12" i="1"/>
  <c r="K12" i="1"/>
  <c r="J12" i="1"/>
  <c r="R8" i="1"/>
  <c r="Q8" i="1"/>
  <c r="P8" i="1"/>
  <c r="O8" i="1"/>
  <c r="N8" i="1"/>
  <c r="M8" i="1"/>
  <c r="L8" i="1"/>
  <c r="K8" i="1"/>
  <c r="J8" i="1"/>
  <c r="V28" i="1" l="1"/>
  <c r="T31" i="1"/>
  <c r="V33" i="1"/>
  <c r="T8" i="1"/>
  <c r="V12" i="1"/>
  <c r="T14" i="1"/>
  <c r="U8" i="1"/>
  <c r="U14" i="1"/>
  <c r="T12" i="1"/>
  <c r="V14" i="1"/>
  <c r="T28" i="1"/>
  <c r="V31" i="1"/>
  <c r="T33" i="1"/>
  <c r="U31" i="1"/>
  <c r="V8" i="1"/>
  <c r="U12" i="1"/>
  <c r="U33" i="1"/>
  <c r="U28" i="1"/>
  <c r="S8" i="1"/>
  <c r="S12" i="1"/>
  <c r="S14" i="1"/>
  <c r="S28" i="1"/>
  <c r="S31" i="1"/>
  <c r="S33" i="1"/>
  <c r="M7" i="1"/>
  <c r="P7" i="1"/>
  <c r="L7" i="1"/>
  <c r="L66" i="1" s="1"/>
  <c r="O7" i="1"/>
  <c r="O66" i="1" s="1"/>
  <c r="R7" i="1"/>
  <c r="J7" i="1"/>
  <c r="J66" i="1" s="1"/>
  <c r="Q7" i="1"/>
  <c r="K7" i="1"/>
  <c r="K66" i="1" s="1"/>
  <c r="N7" i="1"/>
  <c r="N66" i="1" s="1"/>
  <c r="Q66" i="1" l="1"/>
  <c r="U7" i="1"/>
  <c r="R66" i="1"/>
  <c r="V7" i="1"/>
  <c r="P66" i="1"/>
  <c r="T7" i="1"/>
  <c r="S7" i="1"/>
  <c r="M66" i="1"/>
  <c r="T66" i="1" l="1"/>
  <c r="S66" i="1"/>
  <c r="V66" i="1"/>
  <c r="U66" i="1"/>
</calcChain>
</file>

<file path=xl/sharedStrings.xml><?xml version="1.0" encoding="utf-8"?>
<sst xmlns="http://schemas.openxmlformats.org/spreadsheetml/2006/main" count="502" uniqueCount="133">
  <si>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</si>
  <si>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</si>
  <si>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</si>
  <si>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</si>
  <si>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</si>
  <si>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</si>
  <si>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</si>
  <si>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</si>
  <si>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</si>
  <si>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</si>
  <si>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</si>
  <si>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</si>
  <si>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</si>
  <si>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</si>
  <si>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</si>
  <si>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</si>
  <si>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</si>
  <si>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</si>
  <si>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</si>
  <si>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</si>
  <si>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</si>
  <si>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</si>
  <si>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</si>
  <si>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</si>
  <si>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</si>
  <si>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</si>
  <si>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</si>
  <si>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</si>
  <si>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</si>
  <si>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</si>
  <si>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</si>
  <si>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</si>
  <si>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</si>
  <si>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</si>
  <si>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</si>
  <si>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</si>
  <si>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</si>
  <si>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</si>
  <si>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</si>
  <si>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</si>
  <si>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</si>
  <si>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</si>
  <si>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</si>
  <si>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</si>
  <si>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</si>
  <si>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</si>
  <si>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</si>
  <si>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</si>
  <si>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</si>
  <si>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</si>
  <si>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</si>
  <si>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</si>
  <si>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</si>
  <si>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</si>
  <si>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</si>
  <si>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</si>
  <si>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</si>
  <si>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</si>
  <si>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</si>
  <si>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</si>
  <si>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</si>
  <si>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</si>
  <si>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</si>
  <si>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</si>
  <si>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</si>
  <si>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</si>
  <si>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</si>
  <si>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</si>
  <si>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</si>
  <si>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</si>
  <si>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</si>
  <si>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</si>
  <si>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</si>
  <si>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</si>
  <si>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</si>
  <si>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</si>
  <si>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</si>
  <si>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</si>
  <si>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</si>
  <si>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</si>
  <si>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</si>
  <si>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</si>
  <si>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</si>
  <si>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</si>
  <si>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</si>
  <si>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</si>
  <si>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</si>
  <si>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</si>
  <si>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</si>
  <si>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</si>
  <si>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</si>
  <si>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</si>
  <si>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</si>
  <si>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</si>
  <si>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</si>
  <si>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</si>
  <si>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</si>
  <si>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</si>
  <si>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</si>
  <si>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</si>
  <si>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</si>
  <si>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 xml:space="preserve">GASTOS DE PERSONAL </t>
  </si>
  <si>
    <t xml:space="preserve">GASTOS DE FUNCIONAMIENTO </t>
  </si>
  <si>
    <t xml:space="preserve">ADQUISICION DE BIENES Y SERVICIOS </t>
  </si>
  <si>
    <t>TRANSFERENCIAS CORRIENTES</t>
  </si>
  <si>
    <t>GASTOS POR TRIBUTOS, MULTAS, SANCIONES E INTERESES DE MORA</t>
  </si>
  <si>
    <t xml:space="preserve">SERVICIO DE LA DEUDA PUBLICA </t>
  </si>
  <si>
    <t xml:space="preserve">GASTOS DE INVERSION </t>
  </si>
  <si>
    <t>TOTAL PRESUPUESTO A+B+C</t>
  </si>
  <si>
    <t>APROPIACION SIN COMPROMETER</t>
  </si>
  <si>
    <t>COMP/APR</t>
  </si>
  <si>
    <t>OBLIG/APR</t>
  </si>
  <si>
    <t>PAGO/APR</t>
  </si>
  <si>
    <t>MINISTERIO DE COMERCIO INDUSTRIA Y TURISMO</t>
  </si>
  <si>
    <t>INFORME DE EJECUCION PRESUPUESTAL CON CORTE AL 31 DE DICIEMBRE DE 2022</t>
  </si>
  <si>
    <t xml:space="preserve">UNIDAD EJECUTORA 3501-01-000 GESTION GENERAL </t>
  </si>
  <si>
    <t>FECHA GENERADO: ENERO 23 DE 2023</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</si>
  <si>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</si>
  <si>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</si>
  <si>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</si>
  <si>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</si>
  <si>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</si>
  <si>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8"/>
        <rFont val="Arial"/>
        <family val="2"/>
      </rPr>
      <t>Nota 5</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</si>
  <si>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8"/>
        <rFont val="Arial"/>
        <family val="2"/>
      </rPr>
      <t>Nota 6</t>
    </r>
    <r>
      <rPr>
        <sz val="8"/>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</si>
  <si>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8"/>
        <rFont val="Arial"/>
        <family val="2"/>
      </rPr>
      <t>Nota 7</t>
    </r>
    <r>
      <rPr>
        <sz val="8"/>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</si>
  <si>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</si>
  <si>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8"/>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</si>
  <si>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8"/>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</si>
  <si>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8"/>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</si>
  <si>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r>
      <t xml:space="preserve">Nota 12: </t>
    </r>
    <r>
      <rPr>
        <sz val="8"/>
        <rFont val="Arial"/>
        <family val="2"/>
      </rPr>
      <t>Resolución No. 1348 del 6 de septiembre de 2022. Por la cual se efectúa un traslado en el presupuesto de funcionamiento de la sección 3501  Ministerio de Comercio Industria y Turismo, Unidad Ejecutora 3501-01 Gestión Genertal en la vigencia fiscal de 2022. ($ 2.966,025,00)</t>
    </r>
  </si>
  <si>
    <r>
      <t xml:space="preserve">Nota 13: </t>
    </r>
    <r>
      <rPr>
        <sz val="8"/>
        <rFont val="Arial"/>
        <family val="2"/>
      </rPr>
      <t>Resolución No. 4300 del 31 de octubre de 2022. Por la cual se efectúa una distribución en el presupuesto de Gastos de  funcionamiento del Ministerio de Trabajo, para la vigencia fiscal de 2022. ($762.552.000)</t>
    </r>
  </si>
  <si>
    <r>
      <t xml:space="preserve">Nota 14: </t>
    </r>
    <r>
      <rPr>
        <sz val="8"/>
        <rFont val="Arial"/>
        <family val="2"/>
      </rPr>
      <t>Resolución No. 3013  del  17 del Noviembre de 2022. Por la cual se efectúa una distribución en el presupuesto de Gastos de  funcionamiento del Ministerio de Hacienda y CréditoPúblico para la vigencia fiscal de 2022. ($2.932.000.000)</t>
    </r>
  </si>
  <si>
    <r>
      <rPr>
        <b/>
        <sz val="8"/>
        <rFont val="Arial"/>
        <family val="2"/>
      </rPr>
      <t>Nota 15</t>
    </r>
    <r>
      <rPr>
        <sz val="8"/>
        <rFont val="Arial"/>
        <family val="2"/>
      </rPr>
      <t>: Resolución 1826 del 02 de diciembre de 2022. Por la cual se efectua un traslado en el presupuesto de funcionamiento de la seccion 3501 Ministerio de Comercio, Industria y Turismo, Unidad Ejecutora 3501-01 Gestión General en la vigencia fiscal de 2022 ($ 341.366.216)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</si>
</sst>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font>
      <sz val="11"/>
      <color rgb="FF000000"/>
      <name val="Calibri"/>
      <family val="2"/>
      <scheme val="minor"/>
    </font>
    <font>
      <sz val="11"/>
      <name val="Calibri"/>
    </font>
    <font>
      <b/>
      <sz val="9"/>
      <color rgb="FF000000"/>
      <name val="Times New Roman"/>
    </font>
    <font>
      <sz val="8"/>
      <color rgb="FF000000"/>
      <name val="Arial"/>
      <family val="2"/>
    </font>
    <font>
      <b/>
      <sz val="8"/>
      <color rgb="FF000000"/>
      <name val="Arial"/>
      <family val="2"/>
    </font>
    <font>
      <sz val="8"/>
      <name val="Arial"/>
      <family val="2"/>
    </font>
    <font>
      <b/>
      <sz val="8"/>
      <name val="Arial"/>
      <family val="2"/>
    </font>
    <font>
      <b/>
      <sz val="8"/>
      <color theme="0"/>
      <name val="Arial"/>
      <family val="2"/>
    </font>
    <font>
      <sz val="8"/>
      <color theme="0"/>
      <name val="Arial"/>
      <family val="2"/>
    </font>
    <font>
      <b/>
      <sz val="12"/>
      <color rgb="FF000000"/>
      <name val="Arial Narrow"/>
      <family val="2"/>
    </font>
    <font>
      <sz val="12"/>
      <name val="Arial Narrow"/>
      <family val="2"/>
    </font>
    <font>
      <sz val="11"/>
      <name val="Calibri"/>
      <family val="2"/>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5">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10" fontId="5" fillId="0" borderId="0" xfId="0" applyNumberFormat="1" applyFont="1" applyFill="1" applyBorder="1" applyAlignment="1">
      <alignment horizontal="center" vertical="center" wrapText="1"/>
    </xf>
    <xf numFmtId="0" fontId="5" fillId="0" borderId="0" xfId="0" applyFont="1" applyFill="1" applyBorder="1"/>
    <xf numFmtId="10" fontId="5" fillId="0" borderId="0" xfId="0" applyNumberFormat="1" applyFont="1" applyFill="1" applyBorder="1" applyAlignment="1">
      <alignment horizontal="right" vertical="center" wrapText="1"/>
    </xf>
    <xf numFmtId="0" fontId="1" fillId="0" borderId="0" xfId="0" applyFont="1" applyFill="1" applyBorder="1" applyAlignment="1">
      <alignment horizontal="right"/>
    </xf>
    <xf numFmtId="0" fontId="7" fillId="2" borderId="1" xfId="0" applyNumberFormat="1" applyFont="1" applyFill="1" applyBorder="1" applyAlignment="1">
      <alignment horizontal="center" vertical="center" wrapText="1" readingOrder="1"/>
    </xf>
    <xf numFmtId="0" fontId="8" fillId="2"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5"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7" fontId="4" fillId="0" borderId="1" xfId="0" applyNumberFormat="1" applyFont="1" applyFill="1" applyBorder="1" applyAlignment="1">
      <alignment horizontal="right"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4" fillId="3"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left" vertical="center" wrapText="1" readingOrder="1"/>
    </xf>
    <xf numFmtId="164" fontId="4" fillId="3" borderId="1" xfId="0" applyNumberFormat="1" applyFont="1" applyFill="1" applyBorder="1" applyAlignment="1">
      <alignment horizontal="right" vertical="center" wrapText="1" readingOrder="1"/>
    </xf>
    <xf numFmtId="0" fontId="11" fillId="0" borderId="0" xfId="0" applyFont="1" applyFill="1" applyBorder="1"/>
    <xf numFmtId="4" fontId="5"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5" fillId="0" borderId="0" xfId="0" applyNumberFormat="1" applyFont="1" applyFill="1" applyBorder="1"/>
    <xf numFmtId="10" fontId="11" fillId="0" borderId="0" xfId="0" applyNumberFormat="1" applyFont="1" applyFill="1" applyBorder="1"/>
    <xf numFmtId="0" fontId="6" fillId="0" borderId="0" xfId="0" applyFont="1" applyFill="1" applyBorder="1"/>
    <xf numFmtId="7" fontId="6" fillId="0" borderId="1" xfId="0" applyNumberFormat="1" applyFont="1" applyFill="1" applyBorder="1" applyAlignment="1">
      <alignment horizontal="right" vertical="center" wrapText="1"/>
    </xf>
    <xf numFmtId="10" fontId="6" fillId="0" borderId="1" xfId="0" applyNumberFormat="1" applyFont="1" applyFill="1" applyBorder="1" applyAlignment="1">
      <alignment horizontal="right" vertical="center" wrapText="1"/>
    </xf>
    <xf numFmtId="7" fontId="6" fillId="3" borderId="1" xfId="0" applyNumberFormat="1" applyFont="1" applyFill="1" applyBorder="1" applyAlignment="1">
      <alignment horizontal="right" vertical="center" wrapText="1"/>
    </xf>
    <xf numFmtId="10" fontId="6" fillId="3" borderId="1" xfId="0" applyNumberFormat="1" applyFont="1" applyFill="1" applyBorder="1" applyAlignment="1">
      <alignment horizontal="right" vertical="center" wrapText="1"/>
    </xf>
    <xf numFmtId="7" fontId="5" fillId="0" borderId="0" xfId="0" applyNumberFormat="1" applyFont="1" applyFill="1" applyBorder="1"/>
    <xf numFmtId="7" fontId="2" fillId="0" borderId="0" xfId="0" applyNumberFormat="1" applyFont="1" applyFill="1" applyBorder="1" applyAlignment="1">
      <alignment horizontal="center" vertical="center" wrapText="1" readingOrder="1"/>
    </xf>
    <xf numFmtId="0" fontId="9" fillId="0" borderId="0" xfId="0" applyNumberFormat="1" applyFont="1" applyFill="1" applyBorder="1" applyAlignment="1">
      <alignment horizontal="center" vertical="center" wrapText="1" readingOrder="1"/>
    </xf>
    <xf numFmtId="0" fontId="10"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9525</xdr:colOff>
      <xdr:row>2</xdr:row>
      <xdr:rowOff>66675</xdr:rowOff>
    </xdr:to>
    <xdr:pic>
      <xdr:nvPicPr>
        <xdr:cNvPr id="2" name="Imagen 1" descr="cid:image003.jpg@01D9191D.0AD5096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57475" cy="4476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30"/>
  <sheetViews>
    <sheetView showGridLines="0" tabSelected="1" topLeftCell="A60" workbookViewId="0">
      <selection activeCell="P62" sqref="P62"/>
    </sheetView>
  </sheetViews>
  <sheetFormatPr baseColWidth="10" defaultRowHeight="15"/>
  <cols>
    <col min="1" max="5" width="5.42578125" customWidth="1"/>
    <col min="6" max="6" width="7.85546875" customWidth="1"/>
    <col min="7" max="7" width="4.7109375" customWidth="1"/>
    <col min="8" max="8" width="5.5703125" customWidth="1"/>
    <col min="9" max="9" width="27.5703125" customWidth="1"/>
    <col min="10" max="10" width="17.85546875" customWidth="1"/>
    <col min="11" max="11" width="16.85546875" customWidth="1"/>
    <col min="12" max="12" width="16.28515625" customWidth="1"/>
    <col min="13" max="13" width="16.7109375" customWidth="1"/>
    <col min="14" max="14" width="16.85546875" customWidth="1"/>
    <col min="15" max="15" width="16.7109375" customWidth="1"/>
    <col min="16" max="17" width="16.28515625" customWidth="1"/>
    <col min="18" max="18" width="18.85546875" customWidth="1"/>
    <col min="19" max="19" width="15.5703125" customWidth="1"/>
    <col min="20" max="20" width="8.28515625" customWidth="1"/>
    <col min="21" max="21" width="9.140625" customWidth="1"/>
    <col min="22" max="22" width="9.5703125" customWidth="1"/>
  </cols>
  <sheetData>
    <row r="2" spans="1:24" ht="15.75">
      <c r="A2" s="33" t="s">
        <v>113</v>
      </c>
      <c r="B2" s="34"/>
      <c r="C2" s="34"/>
      <c r="D2" s="34"/>
      <c r="E2" s="34"/>
      <c r="F2" s="34"/>
      <c r="G2" s="34"/>
      <c r="H2" s="34"/>
      <c r="I2" s="34"/>
      <c r="J2" s="34"/>
      <c r="K2" s="34"/>
      <c r="L2" s="34"/>
      <c r="M2" s="34"/>
      <c r="N2" s="34"/>
      <c r="O2" s="34"/>
      <c r="P2" s="34"/>
      <c r="Q2" s="34"/>
      <c r="R2" s="34"/>
      <c r="S2" s="34"/>
      <c r="T2" s="34"/>
      <c r="U2" s="34"/>
      <c r="V2" s="34"/>
    </row>
    <row r="3" spans="1:24" ht="15.75">
      <c r="A3" s="33" t="s">
        <v>114</v>
      </c>
      <c r="B3" s="34"/>
      <c r="C3" s="34"/>
      <c r="D3" s="34"/>
      <c r="E3" s="34"/>
      <c r="F3" s="34"/>
      <c r="G3" s="34"/>
      <c r="H3" s="34"/>
      <c r="I3" s="34"/>
      <c r="J3" s="34"/>
      <c r="K3" s="34"/>
      <c r="L3" s="34"/>
      <c r="M3" s="34"/>
      <c r="N3" s="34"/>
      <c r="O3" s="34"/>
      <c r="P3" s="34"/>
      <c r="Q3" s="34"/>
      <c r="R3" s="34"/>
      <c r="S3" s="34"/>
      <c r="T3" s="34"/>
      <c r="U3" s="34"/>
      <c r="V3" s="34"/>
    </row>
    <row r="4" spans="1:24" ht="15.75">
      <c r="A4" s="33" t="s">
        <v>115</v>
      </c>
      <c r="B4" s="34"/>
      <c r="C4" s="34"/>
      <c r="D4" s="34"/>
      <c r="E4" s="34"/>
      <c r="F4" s="34"/>
      <c r="G4" s="34"/>
      <c r="H4" s="34"/>
      <c r="I4" s="34"/>
      <c r="J4" s="34"/>
      <c r="K4" s="34"/>
      <c r="L4" s="34"/>
      <c r="M4" s="34"/>
      <c r="N4" s="34"/>
      <c r="O4" s="34"/>
      <c r="P4" s="34"/>
      <c r="Q4" s="34"/>
      <c r="R4" s="34"/>
      <c r="S4" s="34"/>
      <c r="T4" s="34"/>
      <c r="U4" s="34"/>
      <c r="V4" s="34"/>
    </row>
    <row r="5" spans="1:24" ht="16.5" customHeight="1" thickBot="1">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32"/>
      <c r="R5" s="1" t="s">
        <v>0</v>
      </c>
      <c r="S5" s="26" t="s">
        <v>116</v>
      </c>
      <c r="T5" s="5"/>
      <c r="U5" s="5"/>
      <c r="V5" s="5"/>
    </row>
    <row r="6" spans="1:24" ht="30" customHeight="1" thickTop="1" thickBot="1">
      <c r="A6" s="8" t="s">
        <v>1</v>
      </c>
      <c r="B6" s="8" t="s">
        <v>2</v>
      </c>
      <c r="C6" s="8" t="s">
        <v>3</v>
      </c>
      <c r="D6" s="8" t="s">
        <v>4</v>
      </c>
      <c r="E6" s="8" t="s">
        <v>5</v>
      </c>
      <c r="F6" s="8" t="s">
        <v>6</v>
      </c>
      <c r="G6" s="8" t="s">
        <v>7</v>
      </c>
      <c r="H6" s="8" t="s">
        <v>8</v>
      </c>
      <c r="I6" s="8" t="s">
        <v>9</v>
      </c>
      <c r="J6" s="8" t="s">
        <v>10</v>
      </c>
      <c r="K6" s="8" t="s">
        <v>11</v>
      </c>
      <c r="L6" s="8" t="s">
        <v>12</v>
      </c>
      <c r="M6" s="8" t="s">
        <v>13</v>
      </c>
      <c r="N6" s="8" t="s">
        <v>14</v>
      </c>
      <c r="O6" s="8" t="s">
        <v>15</v>
      </c>
      <c r="P6" s="8" t="s">
        <v>16</v>
      </c>
      <c r="Q6" s="8" t="s">
        <v>17</v>
      </c>
      <c r="R6" s="8" t="s">
        <v>18</v>
      </c>
      <c r="S6" s="9" t="s">
        <v>109</v>
      </c>
      <c r="T6" s="9" t="s">
        <v>110</v>
      </c>
      <c r="U6" s="9" t="s">
        <v>111</v>
      </c>
      <c r="V6" s="9" t="s">
        <v>112</v>
      </c>
    </row>
    <row r="7" spans="1:24" ht="30" customHeight="1" thickTop="1" thickBot="1">
      <c r="A7" s="16" t="s">
        <v>19</v>
      </c>
      <c r="B7" s="16"/>
      <c r="C7" s="16"/>
      <c r="D7" s="16"/>
      <c r="E7" s="16"/>
      <c r="F7" s="16"/>
      <c r="G7" s="16"/>
      <c r="H7" s="16"/>
      <c r="I7" s="17" t="s">
        <v>102</v>
      </c>
      <c r="J7" s="15">
        <f>+J8+J12+J14+J28</f>
        <v>368029637000</v>
      </c>
      <c r="K7" s="15">
        <f t="shared" ref="K7:R7" si="0">+K8+K12+K14+K28</f>
        <v>6946958423</v>
      </c>
      <c r="L7" s="15">
        <f t="shared" si="0"/>
        <v>1233415423</v>
      </c>
      <c r="M7" s="15">
        <f t="shared" si="0"/>
        <v>373743180000</v>
      </c>
      <c r="N7" s="15">
        <f t="shared" si="0"/>
        <v>370065360855.53998</v>
      </c>
      <c r="O7" s="15">
        <f t="shared" si="0"/>
        <v>3677819144.4599996</v>
      </c>
      <c r="P7" s="15">
        <f t="shared" si="0"/>
        <v>370065360855.53998</v>
      </c>
      <c r="Q7" s="15">
        <f t="shared" si="0"/>
        <v>369718398574.44995</v>
      </c>
      <c r="R7" s="15">
        <f t="shared" si="0"/>
        <v>369718398574.44995</v>
      </c>
      <c r="S7" s="27">
        <f t="shared" ref="S7:S38" si="1">+M7-P7</f>
        <v>3677819144.460022</v>
      </c>
      <c r="T7" s="28">
        <f t="shared" ref="T7:T38" si="2">+P7/M7</f>
        <v>0.99015950165442479</v>
      </c>
      <c r="U7" s="28">
        <f t="shared" ref="U7:U38" si="3">+Q7/M7</f>
        <v>0.98923115754098834</v>
      </c>
      <c r="V7" s="28">
        <f t="shared" ref="V7:V38" si="4">+R7/M7</f>
        <v>0.98923115754098834</v>
      </c>
      <c r="W7" s="7"/>
      <c r="X7" s="7"/>
    </row>
    <row r="8" spans="1:24" ht="30" customHeight="1" thickTop="1" thickBot="1">
      <c r="A8" s="18" t="s">
        <v>19</v>
      </c>
      <c r="B8" s="18" t="s">
        <v>20</v>
      </c>
      <c r="C8" s="18"/>
      <c r="D8" s="18"/>
      <c r="E8" s="18"/>
      <c r="F8" s="18"/>
      <c r="G8" s="18"/>
      <c r="H8" s="18"/>
      <c r="I8" s="19" t="s">
        <v>101</v>
      </c>
      <c r="J8" s="20">
        <f>SUM(J9:J11)</f>
        <v>42357308000</v>
      </c>
      <c r="K8" s="20">
        <f t="shared" ref="K8:R8" si="5">SUM(K9:K11)</f>
        <v>2932000000</v>
      </c>
      <c r="L8" s="20">
        <f t="shared" si="5"/>
        <v>290000000</v>
      </c>
      <c r="M8" s="20">
        <f t="shared" si="5"/>
        <v>44999308000</v>
      </c>
      <c r="N8" s="20">
        <f t="shared" si="5"/>
        <v>43606398381</v>
      </c>
      <c r="O8" s="20">
        <f t="shared" si="5"/>
        <v>1392909619</v>
      </c>
      <c r="P8" s="20">
        <f t="shared" si="5"/>
        <v>43606398381</v>
      </c>
      <c r="Q8" s="20">
        <f t="shared" si="5"/>
        <v>43606398381</v>
      </c>
      <c r="R8" s="20">
        <f t="shared" si="5"/>
        <v>43606398381</v>
      </c>
      <c r="S8" s="29">
        <f t="shared" si="1"/>
        <v>1392909619</v>
      </c>
      <c r="T8" s="30">
        <f t="shared" si="2"/>
        <v>0.96904597690702265</v>
      </c>
      <c r="U8" s="30">
        <f t="shared" si="3"/>
        <v>0.96904597690702265</v>
      </c>
      <c r="V8" s="30">
        <f t="shared" si="4"/>
        <v>0.96904597690702265</v>
      </c>
      <c r="W8" s="7"/>
      <c r="X8" s="7"/>
    </row>
    <row r="9" spans="1:24" ht="30" customHeight="1" thickTop="1" thickBot="1">
      <c r="A9" s="10" t="s">
        <v>19</v>
      </c>
      <c r="B9" s="10" t="s">
        <v>20</v>
      </c>
      <c r="C9" s="10" t="s">
        <v>20</v>
      </c>
      <c r="D9" s="10" t="s">
        <v>20</v>
      </c>
      <c r="E9" s="10"/>
      <c r="F9" s="10" t="s">
        <v>21</v>
      </c>
      <c r="G9" s="10" t="s">
        <v>22</v>
      </c>
      <c r="H9" s="10" t="s">
        <v>23</v>
      </c>
      <c r="I9" s="11" t="s">
        <v>24</v>
      </c>
      <c r="J9" s="12">
        <v>24347723000</v>
      </c>
      <c r="K9" s="12">
        <v>229000000</v>
      </c>
      <c r="L9" s="12">
        <v>40000000</v>
      </c>
      <c r="M9" s="12">
        <v>24536723000</v>
      </c>
      <c r="N9" s="12">
        <v>23739011957</v>
      </c>
      <c r="O9" s="12">
        <v>797711043</v>
      </c>
      <c r="P9" s="12">
        <v>23739011957</v>
      </c>
      <c r="Q9" s="12">
        <v>23739011957</v>
      </c>
      <c r="R9" s="12">
        <v>23739011957</v>
      </c>
      <c r="S9" s="13">
        <f t="shared" si="1"/>
        <v>797711043</v>
      </c>
      <c r="T9" s="14">
        <f t="shared" si="2"/>
        <v>0.96748909611931466</v>
      </c>
      <c r="U9" s="14">
        <f t="shared" si="3"/>
        <v>0.96748909611931466</v>
      </c>
      <c r="V9" s="14">
        <f t="shared" si="4"/>
        <v>0.96748909611931466</v>
      </c>
      <c r="W9" s="7"/>
      <c r="X9" s="7"/>
    </row>
    <row r="10" spans="1:24" ht="30" customHeight="1" thickTop="1" thickBot="1">
      <c r="A10" s="10" t="s">
        <v>19</v>
      </c>
      <c r="B10" s="10" t="s">
        <v>20</v>
      </c>
      <c r="C10" s="10" t="s">
        <v>20</v>
      </c>
      <c r="D10" s="10" t="s">
        <v>25</v>
      </c>
      <c r="E10" s="10"/>
      <c r="F10" s="10" t="s">
        <v>21</v>
      </c>
      <c r="G10" s="10" t="s">
        <v>22</v>
      </c>
      <c r="H10" s="10" t="s">
        <v>23</v>
      </c>
      <c r="I10" s="11" t="s">
        <v>26</v>
      </c>
      <c r="J10" s="12">
        <v>8564537000</v>
      </c>
      <c r="K10" s="12">
        <v>456000000</v>
      </c>
      <c r="L10" s="12">
        <v>250000000</v>
      </c>
      <c r="M10" s="12">
        <v>8770537000</v>
      </c>
      <c r="N10" s="12">
        <v>8453046020</v>
      </c>
      <c r="O10" s="12">
        <v>317490980</v>
      </c>
      <c r="P10" s="12">
        <v>8453046020</v>
      </c>
      <c r="Q10" s="12">
        <v>8453046020</v>
      </c>
      <c r="R10" s="12">
        <v>8453046020</v>
      </c>
      <c r="S10" s="13">
        <f t="shared" si="1"/>
        <v>317490980</v>
      </c>
      <c r="T10" s="14">
        <f t="shared" si="2"/>
        <v>0.96380028041612509</v>
      </c>
      <c r="U10" s="14">
        <f t="shared" si="3"/>
        <v>0.96380028041612509</v>
      </c>
      <c r="V10" s="14">
        <f t="shared" si="4"/>
        <v>0.96380028041612509</v>
      </c>
      <c r="W10" s="7"/>
      <c r="X10" s="7"/>
    </row>
    <row r="11" spans="1:24" ht="30" customHeight="1" thickTop="1" thickBot="1">
      <c r="A11" s="10" t="s">
        <v>19</v>
      </c>
      <c r="B11" s="10" t="s">
        <v>20</v>
      </c>
      <c r="C11" s="10" t="s">
        <v>20</v>
      </c>
      <c r="D11" s="10" t="s">
        <v>27</v>
      </c>
      <c r="E11" s="10"/>
      <c r="F11" s="10" t="s">
        <v>21</v>
      </c>
      <c r="G11" s="10" t="s">
        <v>22</v>
      </c>
      <c r="H11" s="10" t="s">
        <v>23</v>
      </c>
      <c r="I11" s="11" t="s">
        <v>28</v>
      </c>
      <c r="J11" s="12">
        <v>9445048000</v>
      </c>
      <c r="K11" s="12">
        <v>2247000000</v>
      </c>
      <c r="L11" s="12">
        <v>0</v>
      </c>
      <c r="M11" s="12">
        <v>11692048000</v>
      </c>
      <c r="N11" s="12">
        <v>11414340404</v>
      </c>
      <c r="O11" s="12">
        <v>277707596</v>
      </c>
      <c r="P11" s="12">
        <v>11414340404</v>
      </c>
      <c r="Q11" s="12">
        <v>11414340404</v>
      </c>
      <c r="R11" s="12">
        <v>11414340404</v>
      </c>
      <c r="S11" s="13">
        <f t="shared" si="1"/>
        <v>277707596</v>
      </c>
      <c r="T11" s="14">
        <f t="shared" si="2"/>
        <v>0.97624816490661004</v>
      </c>
      <c r="U11" s="14">
        <f t="shared" si="3"/>
        <v>0.97624816490661004</v>
      </c>
      <c r="V11" s="14">
        <f t="shared" si="4"/>
        <v>0.97624816490661004</v>
      </c>
      <c r="W11" s="7"/>
      <c r="X11" s="7"/>
    </row>
    <row r="12" spans="1:24" ht="30" customHeight="1" thickTop="1" thickBot="1">
      <c r="A12" s="18" t="s">
        <v>19</v>
      </c>
      <c r="B12" s="18" t="s">
        <v>25</v>
      </c>
      <c r="C12" s="18"/>
      <c r="D12" s="18"/>
      <c r="E12" s="18"/>
      <c r="F12" s="18"/>
      <c r="G12" s="18"/>
      <c r="H12" s="18"/>
      <c r="I12" s="19" t="s">
        <v>103</v>
      </c>
      <c r="J12" s="20">
        <f>+J13</f>
        <v>19428254000</v>
      </c>
      <c r="K12" s="20">
        <f t="shared" ref="K12:R12" si="6">+K13</f>
        <v>0</v>
      </c>
      <c r="L12" s="20">
        <f t="shared" si="6"/>
        <v>256963182</v>
      </c>
      <c r="M12" s="20">
        <f t="shared" si="6"/>
        <v>19171290818</v>
      </c>
      <c r="N12" s="20">
        <f t="shared" si="6"/>
        <v>17817402603.759998</v>
      </c>
      <c r="O12" s="20">
        <f t="shared" si="6"/>
        <v>1353888214.24</v>
      </c>
      <c r="P12" s="20">
        <f t="shared" si="6"/>
        <v>17817402603.759998</v>
      </c>
      <c r="Q12" s="20">
        <f t="shared" si="6"/>
        <v>17503440322.669998</v>
      </c>
      <c r="R12" s="20">
        <f t="shared" si="6"/>
        <v>17503440322.669998</v>
      </c>
      <c r="S12" s="29">
        <f t="shared" si="1"/>
        <v>1353888214.2400017</v>
      </c>
      <c r="T12" s="30">
        <f t="shared" si="2"/>
        <v>0.92937939197245756</v>
      </c>
      <c r="U12" s="30">
        <f t="shared" si="3"/>
        <v>0.91300270226123481</v>
      </c>
      <c r="V12" s="30">
        <f t="shared" si="4"/>
        <v>0.91300270226123481</v>
      </c>
      <c r="W12" s="7"/>
      <c r="X12" s="7"/>
    </row>
    <row r="13" spans="1:24" ht="24" thickTop="1" thickBot="1">
      <c r="A13" s="10" t="s">
        <v>19</v>
      </c>
      <c r="B13" s="10" t="s">
        <v>25</v>
      </c>
      <c r="C13" s="10"/>
      <c r="D13" s="10"/>
      <c r="E13" s="10"/>
      <c r="F13" s="10" t="s">
        <v>21</v>
      </c>
      <c r="G13" s="10" t="s">
        <v>22</v>
      </c>
      <c r="H13" s="10" t="s">
        <v>23</v>
      </c>
      <c r="I13" s="11" t="s">
        <v>29</v>
      </c>
      <c r="J13" s="12">
        <v>19428254000</v>
      </c>
      <c r="K13" s="12">
        <v>0</v>
      </c>
      <c r="L13" s="12">
        <v>256963182</v>
      </c>
      <c r="M13" s="12">
        <v>19171290818</v>
      </c>
      <c r="N13" s="12">
        <v>17817402603.759998</v>
      </c>
      <c r="O13" s="12">
        <v>1353888214.24</v>
      </c>
      <c r="P13" s="12">
        <v>17817402603.759998</v>
      </c>
      <c r="Q13" s="12">
        <v>17503440322.669998</v>
      </c>
      <c r="R13" s="12">
        <v>17503440322.669998</v>
      </c>
      <c r="S13" s="13">
        <f t="shared" si="1"/>
        <v>1353888214.2400017</v>
      </c>
      <c r="T13" s="14">
        <f t="shared" si="2"/>
        <v>0.92937939197245756</v>
      </c>
      <c r="U13" s="14">
        <f t="shared" si="3"/>
        <v>0.91300270226123481</v>
      </c>
      <c r="V13" s="14">
        <f t="shared" si="4"/>
        <v>0.91300270226123481</v>
      </c>
      <c r="W13" s="7"/>
      <c r="X13" s="7"/>
    </row>
    <row r="14" spans="1:24" ht="25.5" customHeight="1" thickTop="1" thickBot="1">
      <c r="A14" s="18" t="s">
        <v>19</v>
      </c>
      <c r="B14" s="18" t="s">
        <v>27</v>
      </c>
      <c r="C14" s="18"/>
      <c r="D14" s="18"/>
      <c r="E14" s="18"/>
      <c r="F14" s="18"/>
      <c r="G14" s="18"/>
      <c r="H14" s="18"/>
      <c r="I14" s="19" t="s">
        <v>104</v>
      </c>
      <c r="J14" s="20">
        <f>SUM(J15:J27)</f>
        <v>291419598000</v>
      </c>
      <c r="K14" s="20">
        <f t="shared" ref="K14:R14" si="7">SUM(K15:K27)</f>
        <v>4014958423</v>
      </c>
      <c r="L14" s="20">
        <f t="shared" si="7"/>
        <v>686452241</v>
      </c>
      <c r="M14" s="20">
        <f t="shared" si="7"/>
        <v>294748104182</v>
      </c>
      <c r="N14" s="20">
        <f t="shared" si="7"/>
        <v>294513069135.77997</v>
      </c>
      <c r="O14" s="20">
        <f t="shared" si="7"/>
        <v>235035046.22</v>
      </c>
      <c r="P14" s="20">
        <f t="shared" si="7"/>
        <v>294513069135.77997</v>
      </c>
      <c r="Q14" s="20">
        <f t="shared" si="7"/>
        <v>294480069135.77997</v>
      </c>
      <c r="R14" s="20">
        <f t="shared" si="7"/>
        <v>294480069135.77997</v>
      </c>
      <c r="S14" s="29">
        <f t="shared" si="1"/>
        <v>235035046.22003174</v>
      </c>
      <c r="T14" s="30">
        <f t="shared" si="2"/>
        <v>0.99920259013413393</v>
      </c>
      <c r="U14" s="30">
        <f t="shared" si="3"/>
        <v>0.99909063012648069</v>
      </c>
      <c r="V14" s="30">
        <f t="shared" si="4"/>
        <v>0.99909063012648069</v>
      </c>
      <c r="W14" s="7"/>
      <c r="X14" s="7"/>
    </row>
    <row r="15" spans="1:24" ht="57.75" thickTop="1" thickBot="1">
      <c r="A15" s="10" t="s">
        <v>19</v>
      </c>
      <c r="B15" s="10" t="s">
        <v>27</v>
      </c>
      <c r="C15" s="10" t="s">
        <v>20</v>
      </c>
      <c r="D15" s="10" t="s">
        <v>20</v>
      </c>
      <c r="E15" s="10" t="s">
        <v>30</v>
      </c>
      <c r="F15" s="10" t="s">
        <v>21</v>
      </c>
      <c r="G15" s="10" t="s">
        <v>22</v>
      </c>
      <c r="H15" s="10" t="s">
        <v>23</v>
      </c>
      <c r="I15" s="11" t="s">
        <v>31</v>
      </c>
      <c r="J15" s="12">
        <v>150000000000</v>
      </c>
      <c r="K15" s="12">
        <v>0</v>
      </c>
      <c r="L15" s="12">
        <v>0</v>
      </c>
      <c r="M15" s="12">
        <v>150000000000</v>
      </c>
      <c r="N15" s="12">
        <v>150000000000</v>
      </c>
      <c r="O15" s="12">
        <v>0</v>
      </c>
      <c r="P15" s="12">
        <v>150000000000</v>
      </c>
      <c r="Q15" s="12">
        <v>150000000000</v>
      </c>
      <c r="R15" s="12">
        <v>150000000000</v>
      </c>
      <c r="S15" s="13">
        <f t="shared" si="1"/>
        <v>0</v>
      </c>
      <c r="T15" s="14">
        <f t="shared" si="2"/>
        <v>1</v>
      </c>
      <c r="U15" s="14">
        <f t="shared" si="3"/>
        <v>1</v>
      </c>
      <c r="V15" s="14">
        <f t="shared" si="4"/>
        <v>1</v>
      </c>
      <c r="W15" s="7"/>
      <c r="X15" s="7"/>
    </row>
    <row r="16" spans="1:24" ht="24" thickTop="1" thickBot="1">
      <c r="A16" s="10" t="s">
        <v>19</v>
      </c>
      <c r="B16" s="10" t="s">
        <v>27</v>
      </c>
      <c r="C16" s="10" t="s">
        <v>25</v>
      </c>
      <c r="D16" s="10" t="s">
        <v>25</v>
      </c>
      <c r="E16" s="10"/>
      <c r="F16" s="10" t="s">
        <v>21</v>
      </c>
      <c r="G16" s="10" t="s">
        <v>22</v>
      </c>
      <c r="H16" s="10" t="s">
        <v>23</v>
      </c>
      <c r="I16" s="11" t="s">
        <v>32</v>
      </c>
      <c r="J16" s="12">
        <v>12889378000</v>
      </c>
      <c r="K16" s="12">
        <v>0</v>
      </c>
      <c r="L16" s="12">
        <v>133966025</v>
      </c>
      <c r="M16" s="12">
        <v>12755411975</v>
      </c>
      <c r="N16" s="12">
        <v>12754810909.83</v>
      </c>
      <c r="O16" s="12">
        <v>601065.17000000004</v>
      </c>
      <c r="P16" s="12">
        <v>12754810909.83</v>
      </c>
      <c r="Q16" s="12">
        <v>12754810909.83</v>
      </c>
      <c r="R16" s="12">
        <v>12754810909.83</v>
      </c>
      <c r="S16" s="13">
        <f t="shared" si="1"/>
        <v>601065.17000007629</v>
      </c>
      <c r="T16" s="14">
        <f t="shared" si="2"/>
        <v>0.99995287763569074</v>
      </c>
      <c r="U16" s="14">
        <f t="shared" si="3"/>
        <v>0.99995287763569074</v>
      </c>
      <c r="V16" s="14">
        <f t="shared" si="4"/>
        <v>0.99995287763569074</v>
      </c>
      <c r="W16" s="7"/>
      <c r="X16" s="7"/>
    </row>
    <row r="17" spans="1:24" ht="16.5" thickTop="1" thickBot="1">
      <c r="A17" s="10" t="s">
        <v>19</v>
      </c>
      <c r="B17" s="10" t="s">
        <v>27</v>
      </c>
      <c r="C17" s="10" t="s">
        <v>27</v>
      </c>
      <c r="D17" s="10" t="s">
        <v>33</v>
      </c>
      <c r="E17" s="10" t="s">
        <v>34</v>
      </c>
      <c r="F17" s="10" t="s">
        <v>21</v>
      </c>
      <c r="G17" s="10" t="s">
        <v>22</v>
      </c>
      <c r="H17" s="10" t="s">
        <v>23</v>
      </c>
      <c r="I17" s="11" t="s">
        <v>35</v>
      </c>
      <c r="J17" s="12">
        <v>64682895000</v>
      </c>
      <c r="K17" s="12">
        <v>0</v>
      </c>
      <c r="L17" s="12">
        <v>0</v>
      </c>
      <c r="M17" s="12">
        <v>64682895000</v>
      </c>
      <c r="N17" s="12">
        <v>64682895000</v>
      </c>
      <c r="O17" s="12">
        <v>0</v>
      </c>
      <c r="P17" s="12">
        <v>64682895000</v>
      </c>
      <c r="Q17" s="12">
        <v>64682895000</v>
      </c>
      <c r="R17" s="12">
        <v>64682895000</v>
      </c>
      <c r="S17" s="13">
        <f t="shared" si="1"/>
        <v>0</v>
      </c>
      <c r="T17" s="14">
        <f t="shared" si="2"/>
        <v>1</v>
      </c>
      <c r="U17" s="14">
        <f t="shared" si="3"/>
        <v>1</v>
      </c>
      <c r="V17" s="14">
        <f t="shared" si="4"/>
        <v>1</v>
      </c>
      <c r="W17" s="7"/>
      <c r="X17" s="7"/>
    </row>
    <row r="18" spans="1:24" ht="35.25" thickTop="1" thickBot="1">
      <c r="A18" s="10" t="s">
        <v>19</v>
      </c>
      <c r="B18" s="10" t="s">
        <v>27</v>
      </c>
      <c r="C18" s="10" t="s">
        <v>27</v>
      </c>
      <c r="D18" s="10" t="s">
        <v>33</v>
      </c>
      <c r="E18" s="10" t="s">
        <v>36</v>
      </c>
      <c r="F18" s="10" t="s">
        <v>21</v>
      </c>
      <c r="G18" s="10" t="s">
        <v>22</v>
      </c>
      <c r="H18" s="10" t="s">
        <v>23</v>
      </c>
      <c r="I18" s="11" t="s">
        <v>37</v>
      </c>
      <c r="J18" s="12">
        <v>5150000000</v>
      </c>
      <c r="K18" s="12">
        <v>0</v>
      </c>
      <c r="L18" s="12">
        <v>0</v>
      </c>
      <c r="M18" s="12">
        <v>5150000000</v>
      </c>
      <c r="N18" s="12">
        <v>5150000000</v>
      </c>
      <c r="O18" s="12">
        <v>0</v>
      </c>
      <c r="P18" s="12">
        <v>5150000000</v>
      </c>
      <c r="Q18" s="12">
        <v>5150000000</v>
      </c>
      <c r="R18" s="12">
        <v>5150000000</v>
      </c>
      <c r="S18" s="13">
        <f t="shared" si="1"/>
        <v>0</v>
      </c>
      <c r="T18" s="14">
        <f t="shared" si="2"/>
        <v>1</v>
      </c>
      <c r="U18" s="14">
        <f t="shared" si="3"/>
        <v>1</v>
      </c>
      <c r="V18" s="14">
        <f t="shared" si="4"/>
        <v>1</v>
      </c>
      <c r="W18" s="7"/>
      <c r="X18" s="7"/>
    </row>
    <row r="19" spans="1:24" ht="24" thickTop="1" thickBot="1">
      <c r="A19" s="10" t="s">
        <v>19</v>
      </c>
      <c r="B19" s="10" t="s">
        <v>27</v>
      </c>
      <c r="C19" s="10" t="s">
        <v>33</v>
      </c>
      <c r="D19" s="10" t="s">
        <v>25</v>
      </c>
      <c r="E19" s="10" t="s">
        <v>38</v>
      </c>
      <c r="F19" s="10" t="s">
        <v>21</v>
      </c>
      <c r="G19" s="10" t="s">
        <v>22</v>
      </c>
      <c r="H19" s="10" t="s">
        <v>23</v>
      </c>
      <c r="I19" s="11" t="s">
        <v>39</v>
      </c>
      <c r="J19" s="12">
        <v>646981000</v>
      </c>
      <c r="K19" s="12">
        <v>0</v>
      </c>
      <c r="L19" s="12">
        <v>359549216</v>
      </c>
      <c r="M19" s="12">
        <v>287431784</v>
      </c>
      <c r="N19" s="12">
        <v>285585368.32999998</v>
      </c>
      <c r="O19" s="12">
        <v>1846415.67</v>
      </c>
      <c r="P19" s="12">
        <v>285585368.32999998</v>
      </c>
      <c r="Q19" s="12">
        <v>285585368.32999998</v>
      </c>
      <c r="R19" s="12">
        <v>285585368.32999998</v>
      </c>
      <c r="S19" s="13">
        <f t="shared" si="1"/>
        <v>1846415.6700000167</v>
      </c>
      <c r="T19" s="14">
        <f t="shared" si="2"/>
        <v>0.99357616042211949</v>
      </c>
      <c r="U19" s="14">
        <f t="shared" si="3"/>
        <v>0.99357616042211949</v>
      </c>
      <c r="V19" s="14">
        <f t="shared" si="4"/>
        <v>0.99357616042211949</v>
      </c>
      <c r="W19" s="7"/>
      <c r="X19" s="7"/>
    </row>
    <row r="20" spans="1:24" ht="24" thickTop="1" thickBot="1">
      <c r="A20" s="10" t="s">
        <v>19</v>
      </c>
      <c r="B20" s="10" t="s">
        <v>27</v>
      </c>
      <c r="C20" s="10" t="s">
        <v>33</v>
      </c>
      <c r="D20" s="10" t="s">
        <v>25</v>
      </c>
      <c r="E20" s="10" t="s">
        <v>40</v>
      </c>
      <c r="F20" s="10" t="s">
        <v>21</v>
      </c>
      <c r="G20" s="10" t="s">
        <v>22</v>
      </c>
      <c r="H20" s="10" t="s">
        <v>23</v>
      </c>
      <c r="I20" s="11" t="s">
        <v>41</v>
      </c>
      <c r="J20" s="12">
        <v>2401585000</v>
      </c>
      <c r="K20" s="12">
        <v>790000000</v>
      </c>
      <c r="L20" s="12">
        <v>0</v>
      </c>
      <c r="M20" s="12">
        <v>3191585000</v>
      </c>
      <c r="N20" s="12">
        <v>3191467628</v>
      </c>
      <c r="O20" s="12">
        <v>117372</v>
      </c>
      <c r="P20" s="12">
        <v>3191467628</v>
      </c>
      <c r="Q20" s="12">
        <v>3191467628</v>
      </c>
      <c r="R20" s="12">
        <v>3191467628</v>
      </c>
      <c r="S20" s="13">
        <f t="shared" si="1"/>
        <v>117372</v>
      </c>
      <c r="T20" s="14">
        <f t="shared" si="2"/>
        <v>0.9999632245420379</v>
      </c>
      <c r="U20" s="14">
        <f t="shared" si="3"/>
        <v>0.9999632245420379</v>
      </c>
      <c r="V20" s="14">
        <f t="shared" si="4"/>
        <v>0.9999632245420379</v>
      </c>
      <c r="W20" s="7"/>
      <c r="X20" s="7"/>
    </row>
    <row r="21" spans="1:24" ht="24" thickTop="1" thickBot="1">
      <c r="A21" s="10" t="s">
        <v>19</v>
      </c>
      <c r="B21" s="10" t="s">
        <v>27</v>
      </c>
      <c r="C21" s="10" t="s">
        <v>33</v>
      </c>
      <c r="D21" s="10" t="s">
        <v>25</v>
      </c>
      <c r="E21" s="10" t="s">
        <v>40</v>
      </c>
      <c r="F21" s="10" t="s">
        <v>21</v>
      </c>
      <c r="G21" s="10" t="s">
        <v>42</v>
      </c>
      <c r="H21" s="10" t="s">
        <v>23</v>
      </c>
      <c r="I21" s="11" t="s">
        <v>41</v>
      </c>
      <c r="J21" s="12">
        <v>0</v>
      </c>
      <c r="K21" s="12">
        <v>2781543000</v>
      </c>
      <c r="L21" s="12">
        <v>0</v>
      </c>
      <c r="M21" s="12">
        <v>2781543000</v>
      </c>
      <c r="N21" s="12">
        <v>2682543744</v>
      </c>
      <c r="O21" s="12">
        <v>98999256</v>
      </c>
      <c r="P21" s="12">
        <v>2682543744</v>
      </c>
      <c r="Q21" s="12">
        <v>2682543744</v>
      </c>
      <c r="R21" s="12">
        <v>2682543744</v>
      </c>
      <c r="S21" s="13">
        <f t="shared" si="1"/>
        <v>98999256</v>
      </c>
      <c r="T21" s="14">
        <f t="shared" si="2"/>
        <v>0.96440851139097972</v>
      </c>
      <c r="U21" s="14">
        <f t="shared" si="3"/>
        <v>0.96440851139097972</v>
      </c>
      <c r="V21" s="14">
        <f t="shared" si="4"/>
        <v>0.96440851139097972</v>
      </c>
      <c r="W21" s="7"/>
      <c r="X21" s="7"/>
    </row>
    <row r="22" spans="1:24" ht="35.25" thickTop="1" thickBot="1">
      <c r="A22" s="10" t="s">
        <v>19</v>
      </c>
      <c r="B22" s="10" t="s">
        <v>27</v>
      </c>
      <c r="C22" s="10" t="s">
        <v>33</v>
      </c>
      <c r="D22" s="10" t="s">
        <v>25</v>
      </c>
      <c r="E22" s="10" t="s">
        <v>43</v>
      </c>
      <c r="F22" s="10" t="s">
        <v>21</v>
      </c>
      <c r="G22" s="10" t="s">
        <v>22</v>
      </c>
      <c r="H22" s="10" t="s">
        <v>23</v>
      </c>
      <c r="I22" s="11" t="s">
        <v>44</v>
      </c>
      <c r="J22" s="12">
        <v>226168000</v>
      </c>
      <c r="K22" s="12">
        <v>40000000</v>
      </c>
      <c r="L22" s="12">
        <v>0</v>
      </c>
      <c r="M22" s="12">
        <v>266168000</v>
      </c>
      <c r="N22" s="12">
        <v>138464759.62</v>
      </c>
      <c r="O22" s="12">
        <v>127703240.38</v>
      </c>
      <c r="P22" s="12">
        <v>138464759.62</v>
      </c>
      <c r="Q22" s="12">
        <v>138464759.62</v>
      </c>
      <c r="R22" s="12">
        <v>138464759.62</v>
      </c>
      <c r="S22" s="13">
        <f t="shared" si="1"/>
        <v>127703240.38</v>
      </c>
      <c r="T22" s="14">
        <f t="shared" si="2"/>
        <v>0.52021565184394825</v>
      </c>
      <c r="U22" s="14">
        <f t="shared" si="3"/>
        <v>0.52021565184394825</v>
      </c>
      <c r="V22" s="14">
        <f t="shared" si="4"/>
        <v>0.52021565184394825</v>
      </c>
      <c r="W22" s="7"/>
      <c r="X22" s="7"/>
    </row>
    <row r="23" spans="1:24" ht="24" thickTop="1" thickBot="1">
      <c r="A23" s="10" t="s">
        <v>19</v>
      </c>
      <c r="B23" s="10" t="s">
        <v>27</v>
      </c>
      <c r="C23" s="10" t="s">
        <v>33</v>
      </c>
      <c r="D23" s="10" t="s">
        <v>25</v>
      </c>
      <c r="E23" s="10" t="s">
        <v>45</v>
      </c>
      <c r="F23" s="10" t="s">
        <v>21</v>
      </c>
      <c r="G23" s="10" t="s">
        <v>22</v>
      </c>
      <c r="H23" s="10" t="s">
        <v>23</v>
      </c>
      <c r="I23" s="11" t="s">
        <v>46</v>
      </c>
      <c r="J23" s="12">
        <v>1798000</v>
      </c>
      <c r="K23" s="12">
        <v>1600000</v>
      </c>
      <c r="L23" s="12">
        <v>0</v>
      </c>
      <c r="M23" s="12">
        <v>3398000</v>
      </c>
      <c r="N23" s="12">
        <v>3360000</v>
      </c>
      <c r="O23" s="12">
        <v>38000</v>
      </c>
      <c r="P23" s="12">
        <v>3360000</v>
      </c>
      <c r="Q23" s="12">
        <v>3360000</v>
      </c>
      <c r="R23" s="12">
        <v>3360000</v>
      </c>
      <c r="S23" s="13">
        <f t="shared" si="1"/>
        <v>38000</v>
      </c>
      <c r="T23" s="14">
        <f t="shared" si="2"/>
        <v>0.98881695114773394</v>
      </c>
      <c r="U23" s="14">
        <f t="shared" si="3"/>
        <v>0.98881695114773394</v>
      </c>
      <c r="V23" s="14">
        <f t="shared" si="4"/>
        <v>0.98881695114773394</v>
      </c>
      <c r="W23" s="7"/>
      <c r="X23" s="7"/>
    </row>
    <row r="24" spans="1:24" ht="35.25" thickTop="1" thickBot="1">
      <c r="A24" s="10" t="s">
        <v>19</v>
      </c>
      <c r="B24" s="10" t="s">
        <v>27</v>
      </c>
      <c r="C24" s="10" t="s">
        <v>33</v>
      </c>
      <c r="D24" s="10" t="s">
        <v>25</v>
      </c>
      <c r="E24" s="10" t="s">
        <v>47</v>
      </c>
      <c r="F24" s="10" t="s">
        <v>21</v>
      </c>
      <c r="G24" s="10" t="s">
        <v>22</v>
      </c>
      <c r="H24" s="10" t="s">
        <v>23</v>
      </c>
      <c r="I24" s="11" t="s">
        <v>48</v>
      </c>
      <c r="J24" s="12">
        <v>25674564000</v>
      </c>
      <c r="K24" s="12">
        <v>341366216</v>
      </c>
      <c r="L24" s="12">
        <v>190000000</v>
      </c>
      <c r="M24" s="12">
        <v>25825930216</v>
      </c>
      <c r="N24" s="12">
        <v>25825929924</v>
      </c>
      <c r="O24" s="12">
        <v>292</v>
      </c>
      <c r="P24" s="12">
        <v>25825929924</v>
      </c>
      <c r="Q24" s="12">
        <v>25792929924</v>
      </c>
      <c r="R24" s="12">
        <v>25792929924</v>
      </c>
      <c r="S24" s="13">
        <f t="shared" si="1"/>
        <v>292</v>
      </c>
      <c r="T24" s="14">
        <f t="shared" si="2"/>
        <v>0.99999998869353413</v>
      </c>
      <c r="U24" s="14">
        <f t="shared" si="3"/>
        <v>0.99872220316077698</v>
      </c>
      <c r="V24" s="14">
        <f t="shared" si="4"/>
        <v>0.99872220316077698</v>
      </c>
      <c r="W24" s="7"/>
      <c r="X24" s="7"/>
    </row>
    <row r="25" spans="1:24" ht="35.25" thickTop="1" thickBot="1">
      <c r="A25" s="10" t="s">
        <v>19</v>
      </c>
      <c r="B25" s="10" t="s">
        <v>27</v>
      </c>
      <c r="C25" s="10" t="s">
        <v>33</v>
      </c>
      <c r="D25" s="10" t="s">
        <v>25</v>
      </c>
      <c r="E25" s="10" t="s">
        <v>49</v>
      </c>
      <c r="F25" s="10" t="s">
        <v>21</v>
      </c>
      <c r="G25" s="10" t="s">
        <v>22</v>
      </c>
      <c r="H25" s="10" t="s">
        <v>23</v>
      </c>
      <c r="I25" s="11" t="s">
        <v>50</v>
      </c>
      <c r="J25" s="12">
        <v>2937000</v>
      </c>
      <c r="K25" s="12">
        <v>0</v>
      </c>
      <c r="L25" s="12">
        <v>2937000</v>
      </c>
      <c r="M25" s="12">
        <v>0</v>
      </c>
      <c r="N25" s="12">
        <v>0</v>
      </c>
      <c r="O25" s="12">
        <v>0</v>
      </c>
      <c r="P25" s="12">
        <v>0</v>
      </c>
      <c r="Q25" s="12">
        <v>0</v>
      </c>
      <c r="R25" s="12">
        <v>0</v>
      </c>
      <c r="S25" s="13">
        <f t="shared" si="1"/>
        <v>0</v>
      </c>
      <c r="T25" s="14">
        <v>0</v>
      </c>
      <c r="U25" s="14">
        <v>0</v>
      </c>
      <c r="V25" s="14">
        <v>0</v>
      </c>
      <c r="W25" s="7"/>
      <c r="X25" s="7"/>
    </row>
    <row r="26" spans="1:24" ht="27.75" customHeight="1" thickTop="1" thickBot="1">
      <c r="A26" s="10" t="s">
        <v>19</v>
      </c>
      <c r="B26" s="10" t="s">
        <v>27</v>
      </c>
      <c r="C26" s="10" t="s">
        <v>22</v>
      </c>
      <c r="D26" s="10"/>
      <c r="E26" s="10"/>
      <c r="F26" s="10" t="s">
        <v>21</v>
      </c>
      <c r="G26" s="10" t="s">
        <v>22</v>
      </c>
      <c r="H26" s="10" t="s">
        <v>23</v>
      </c>
      <c r="I26" s="11" t="s">
        <v>51</v>
      </c>
      <c r="J26" s="12">
        <v>0</v>
      </c>
      <c r="K26" s="12">
        <v>60449207</v>
      </c>
      <c r="L26" s="12">
        <v>0</v>
      </c>
      <c r="M26" s="12">
        <v>60449207</v>
      </c>
      <c r="N26" s="12">
        <v>60437793</v>
      </c>
      <c r="O26" s="12">
        <v>11414</v>
      </c>
      <c r="P26" s="12">
        <v>60437793</v>
      </c>
      <c r="Q26" s="12">
        <v>60437793</v>
      </c>
      <c r="R26" s="12">
        <v>60437793</v>
      </c>
      <c r="S26" s="13">
        <f t="shared" si="1"/>
        <v>11414</v>
      </c>
      <c r="T26" s="14">
        <f t="shared" si="2"/>
        <v>0.99981118031870952</v>
      </c>
      <c r="U26" s="14">
        <f t="shared" si="3"/>
        <v>0.99981118031870952</v>
      </c>
      <c r="V26" s="14">
        <f t="shared" si="4"/>
        <v>0.99981118031870952</v>
      </c>
      <c r="W26" s="7"/>
      <c r="X26" s="7"/>
    </row>
    <row r="27" spans="1:24" ht="31.5" customHeight="1" thickTop="1" thickBot="1">
      <c r="A27" s="10" t="s">
        <v>19</v>
      </c>
      <c r="B27" s="10" t="s">
        <v>27</v>
      </c>
      <c r="C27" s="10" t="s">
        <v>42</v>
      </c>
      <c r="D27" s="10" t="s">
        <v>52</v>
      </c>
      <c r="E27" s="10" t="s">
        <v>30</v>
      </c>
      <c r="F27" s="10" t="s">
        <v>21</v>
      </c>
      <c r="G27" s="10" t="s">
        <v>22</v>
      </c>
      <c r="H27" s="10" t="s">
        <v>23</v>
      </c>
      <c r="I27" s="11" t="s">
        <v>53</v>
      </c>
      <c r="J27" s="12">
        <v>29743292000</v>
      </c>
      <c r="K27" s="12">
        <v>0</v>
      </c>
      <c r="L27" s="12">
        <v>0</v>
      </c>
      <c r="M27" s="12">
        <v>29743292000</v>
      </c>
      <c r="N27" s="12">
        <v>29737574009</v>
      </c>
      <c r="O27" s="12">
        <v>5717991</v>
      </c>
      <c r="P27" s="12">
        <v>29737574009</v>
      </c>
      <c r="Q27" s="12">
        <v>29737574009</v>
      </c>
      <c r="R27" s="12">
        <v>29737574009</v>
      </c>
      <c r="S27" s="13">
        <f t="shared" si="1"/>
        <v>5717991</v>
      </c>
      <c r="T27" s="14">
        <f t="shared" si="2"/>
        <v>0.99980775527470189</v>
      </c>
      <c r="U27" s="14">
        <f t="shared" si="3"/>
        <v>0.99980775527470189</v>
      </c>
      <c r="V27" s="14">
        <f t="shared" si="4"/>
        <v>0.99980775527470189</v>
      </c>
      <c r="W27" s="7"/>
      <c r="X27" s="7"/>
    </row>
    <row r="28" spans="1:24" ht="34.5" customHeight="1" thickTop="1" thickBot="1">
      <c r="A28" s="18" t="s">
        <v>19</v>
      </c>
      <c r="B28" s="18" t="s">
        <v>54</v>
      </c>
      <c r="C28" s="18"/>
      <c r="D28" s="18"/>
      <c r="E28" s="18"/>
      <c r="F28" s="18"/>
      <c r="G28" s="18"/>
      <c r="H28" s="18"/>
      <c r="I28" s="19" t="s">
        <v>105</v>
      </c>
      <c r="J28" s="20">
        <f>+J29+J30</f>
        <v>14824477000</v>
      </c>
      <c r="K28" s="20">
        <f t="shared" ref="K28:R28" si="8">+K29+K30</f>
        <v>0</v>
      </c>
      <c r="L28" s="20">
        <f t="shared" si="8"/>
        <v>0</v>
      </c>
      <c r="M28" s="20">
        <f t="shared" si="8"/>
        <v>14824477000</v>
      </c>
      <c r="N28" s="20">
        <f t="shared" si="8"/>
        <v>14128490735</v>
      </c>
      <c r="O28" s="20">
        <f t="shared" si="8"/>
        <v>695986265</v>
      </c>
      <c r="P28" s="20">
        <f t="shared" si="8"/>
        <v>14128490735</v>
      </c>
      <c r="Q28" s="20">
        <f t="shared" si="8"/>
        <v>14128490735</v>
      </c>
      <c r="R28" s="20">
        <f t="shared" si="8"/>
        <v>14128490735</v>
      </c>
      <c r="S28" s="29">
        <f t="shared" si="1"/>
        <v>695986265</v>
      </c>
      <c r="T28" s="30">
        <f t="shared" si="2"/>
        <v>0.95305154677632131</v>
      </c>
      <c r="U28" s="30">
        <f t="shared" si="3"/>
        <v>0.95305154677632131</v>
      </c>
      <c r="V28" s="30">
        <f t="shared" si="4"/>
        <v>0.95305154677632131</v>
      </c>
      <c r="W28" s="7"/>
      <c r="X28" s="7"/>
    </row>
    <row r="29" spans="1:24" ht="24.95" customHeight="1" thickTop="1" thickBot="1">
      <c r="A29" s="10" t="s">
        <v>19</v>
      </c>
      <c r="B29" s="10" t="s">
        <v>54</v>
      </c>
      <c r="C29" s="10" t="s">
        <v>20</v>
      </c>
      <c r="D29" s="10"/>
      <c r="E29" s="10"/>
      <c r="F29" s="10" t="s">
        <v>21</v>
      </c>
      <c r="G29" s="10" t="s">
        <v>22</v>
      </c>
      <c r="H29" s="10" t="s">
        <v>23</v>
      </c>
      <c r="I29" s="11" t="s">
        <v>55</v>
      </c>
      <c r="J29" s="12">
        <v>12998230000</v>
      </c>
      <c r="K29" s="12">
        <v>0</v>
      </c>
      <c r="L29" s="12">
        <v>0</v>
      </c>
      <c r="M29" s="12">
        <v>12998230000</v>
      </c>
      <c r="N29" s="12">
        <v>12770233363</v>
      </c>
      <c r="O29" s="12">
        <v>227996637</v>
      </c>
      <c r="P29" s="12">
        <v>12770233363</v>
      </c>
      <c r="Q29" s="12">
        <v>12770233363</v>
      </c>
      <c r="R29" s="12">
        <v>12770233363</v>
      </c>
      <c r="S29" s="13">
        <f t="shared" si="1"/>
        <v>227996637</v>
      </c>
      <c r="T29" s="14">
        <f t="shared" si="2"/>
        <v>0.9824594089349088</v>
      </c>
      <c r="U29" s="14">
        <f t="shared" si="3"/>
        <v>0.9824594089349088</v>
      </c>
      <c r="V29" s="14">
        <f t="shared" si="4"/>
        <v>0.9824594089349088</v>
      </c>
      <c r="W29" s="7"/>
      <c r="X29" s="7"/>
    </row>
    <row r="30" spans="1:24" ht="24.95" customHeight="1" thickTop="1" thickBot="1">
      <c r="A30" s="10" t="s">
        <v>19</v>
      </c>
      <c r="B30" s="10" t="s">
        <v>54</v>
      </c>
      <c r="C30" s="10" t="s">
        <v>33</v>
      </c>
      <c r="D30" s="10" t="s">
        <v>20</v>
      </c>
      <c r="E30" s="10"/>
      <c r="F30" s="10" t="s">
        <v>21</v>
      </c>
      <c r="G30" s="10" t="s">
        <v>42</v>
      </c>
      <c r="H30" s="10" t="s">
        <v>56</v>
      </c>
      <c r="I30" s="11" t="s">
        <v>57</v>
      </c>
      <c r="J30" s="12">
        <v>1826247000</v>
      </c>
      <c r="K30" s="12">
        <v>0</v>
      </c>
      <c r="L30" s="12">
        <v>0</v>
      </c>
      <c r="M30" s="12">
        <v>1826247000</v>
      </c>
      <c r="N30" s="12">
        <v>1358257372</v>
      </c>
      <c r="O30" s="12">
        <v>467989628</v>
      </c>
      <c r="P30" s="12">
        <v>1358257372</v>
      </c>
      <c r="Q30" s="12">
        <v>1358257372</v>
      </c>
      <c r="R30" s="12">
        <v>1358257372</v>
      </c>
      <c r="S30" s="13">
        <f t="shared" si="1"/>
        <v>467989628</v>
      </c>
      <c r="T30" s="14">
        <f t="shared" si="2"/>
        <v>0.74374242476510566</v>
      </c>
      <c r="U30" s="14">
        <f t="shared" si="3"/>
        <v>0.74374242476510566</v>
      </c>
      <c r="V30" s="14">
        <f t="shared" si="4"/>
        <v>0.74374242476510566</v>
      </c>
      <c r="W30" s="7"/>
      <c r="X30" s="7"/>
    </row>
    <row r="31" spans="1:24" ht="24.95" customHeight="1" thickTop="1" thickBot="1">
      <c r="A31" s="18" t="s">
        <v>58</v>
      </c>
      <c r="B31" s="18"/>
      <c r="C31" s="18"/>
      <c r="D31" s="18"/>
      <c r="E31" s="18"/>
      <c r="F31" s="18"/>
      <c r="G31" s="18"/>
      <c r="H31" s="18"/>
      <c r="I31" s="19" t="s">
        <v>106</v>
      </c>
      <c r="J31" s="20">
        <f>+J32</f>
        <v>569462000</v>
      </c>
      <c r="K31" s="20">
        <f t="shared" ref="K31:R31" si="9">+K32</f>
        <v>0</v>
      </c>
      <c r="L31" s="20">
        <f t="shared" si="9"/>
        <v>0</v>
      </c>
      <c r="M31" s="20">
        <f t="shared" si="9"/>
        <v>569462000</v>
      </c>
      <c r="N31" s="20">
        <f t="shared" si="9"/>
        <v>569462000</v>
      </c>
      <c r="O31" s="20">
        <f t="shared" si="9"/>
        <v>0</v>
      </c>
      <c r="P31" s="20">
        <f t="shared" si="9"/>
        <v>569462000</v>
      </c>
      <c r="Q31" s="20">
        <f t="shared" si="9"/>
        <v>569462000</v>
      </c>
      <c r="R31" s="20">
        <f t="shared" si="9"/>
        <v>569462000</v>
      </c>
      <c r="S31" s="29">
        <f t="shared" si="1"/>
        <v>0</v>
      </c>
      <c r="T31" s="30">
        <f t="shared" si="2"/>
        <v>1</v>
      </c>
      <c r="U31" s="30">
        <f t="shared" si="3"/>
        <v>1</v>
      </c>
      <c r="V31" s="30">
        <f t="shared" si="4"/>
        <v>1</v>
      </c>
      <c r="W31" s="7"/>
      <c r="X31" s="7"/>
    </row>
    <row r="32" spans="1:24" ht="24.95" customHeight="1" thickTop="1" thickBot="1">
      <c r="A32" s="10" t="s">
        <v>58</v>
      </c>
      <c r="B32" s="10" t="s">
        <v>22</v>
      </c>
      <c r="C32" s="10" t="s">
        <v>33</v>
      </c>
      <c r="D32" s="10" t="s">
        <v>20</v>
      </c>
      <c r="E32" s="10"/>
      <c r="F32" s="10" t="s">
        <v>21</v>
      </c>
      <c r="G32" s="10" t="s">
        <v>42</v>
      </c>
      <c r="H32" s="10" t="s">
        <v>23</v>
      </c>
      <c r="I32" s="11" t="s">
        <v>59</v>
      </c>
      <c r="J32" s="12">
        <v>569462000</v>
      </c>
      <c r="K32" s="12">
        <v>0</v>
      </c>
      <c r="L32" s="12">
        <v>0</v>
      </c>
      <c r="M32" s="12">
        <v>569462000</v>
      </c>
      <c r="N32" s="12">
        <v>569462000</v>
      </c>
      <c r="O32" s="12">
        <v>0</v>
      </c>
      <c r="P32" s="12">
        <v>569462000</v>
      </c>
      <c r="Q32" s="12">
        <v>569462000</v>
      </c>
      <c r="R32" s="12">
        <v>569462000</v>
      </c>
      <c r="S32" s="13">
        <f t="shared" si="1"/>
        <v>0</v>
      </c>
      <c r="T32" s="14">
        <f t="shared" si="2"/>
        <v>1</v>
      </c>
      <c r="U32" s="14">
        <f t="shared" si="3"/>
        <v>1</v>
      </c>
      <c r="V32" s="14">
        <f t="shared" si="4"/>
        <v>1</v>
      </c>
      <c r="W32" s="7"/>
      <c r="X32" s="7"/>
    </row>
    <row r="33" spans="1:24" ht="24.95" customHeight="1" thickTop="1" thickBot="1">
      <c r="A33" s="18" t="s">
        <v>60</v>
      </c>
      <c r="B33" s="18"/>
      <c r="C33" s="18"/>
      <c r="D33" s="18"/>
      <c r="E33" s="18"/>
      <c r="F33" s="18"/>
      <c r="G33" s="18"/>
      <c r="H33" s="18"/>
      <c r="I33" s="19" t="s">
        <v>107</v>
      </c>
      <c r="J33" s="20">
        <f t="shared" ref="J33:R33" si="10">SUM(J34:J65)</f>
        <v>250773427074</v>
      </c>
      <c r="K33" s="20">
        <f t="shared" si="10"/>
        <v>48083173566</v>
      </c>
      <c r="L33" s="20">
        <f t="shared" si="10"/>
        <v>13162572566</v>
      </c>
      <c r="M33" s="20">
        <f t="shared" si="10"/>
        <v>285694028074</v>
      </c>
      <c r="N33" s="20">
        <f t="shared" si="10"/>
        <v>282010222757.04999</v>
      </c>
      <c r="O33" s="20">
        <f t="shared" si="10"/>
        <v>3683805316.9500003</v>
      </c>
      <c r="P33" s="20">
        <f t="shared" si="10"/>
        <v>282010222757.04999</v>
      </c>
      <c r="Q33" s="20">
        <f t="shared" si="10"/>
        <v>125843976897.53999</v>
      </c>
      <c r="R33" s="20">
        <f t="shared" si="10"/>
        <v>125843976897.53999</v>
      </c>
      <c r="S33" s="29">
        <f t="shared" si="1"/>
        <v>3683805316.9500122</v>
      </c>
      <c r="T33" s="30">
        <f t="shared" si="2"/>
        <v>0.98710576716711829</v>
      </c>
      <c r="U33" s="30">
        <f t="shared" si="3"/>
        <v>0.44048515030543128</v>
      </c>
      <c r="V33" s="30">
        <f t="shared" si="4"/>
        <v>0.44048515030543128</v>
      </c>
      <c r="W33" s="7"/>
      <c r="X33" s="7"/>
    </row>
    <row r="34" spans="1:24" ht="80.25" thickTop="1" thickBot="1">
      <c r="A34" s="10" t="s">
        <v>60</v>
      </c>
      <c r="B34" s="10" t="s">
        <v>61</v>
      </c>
      <c r="C34" s="10" t="s">
        <v>62</v>
      </c>
      <c r="D34" s="10" t="s">
        <v>63</v>
      </c>
      <c r="E34" s="10"/>
      <c r="F34" s="10" t="s">
        <v>21</v>
      </c>
      <c r="G34" s="10" t="s">
        <v>42</v>
      </c>
      <c r="H34" s="10" t="s">
        <v>23</v>
      </c>
      <c r="I34" s="11" t="s">
        <v>64</v>
      </c>
      <c r="J34" s="12">
        <v>3772145000</v>
      </c>
      <c r="K34" s="12">
        <v>0</v>
      </c>
      <c r="L34" s="12">
        <v>0</v>
      </c>
      <c r="M34" s="12">
        <v>3772145000</v>
      </c>
      <c r="N34" s="12">
        <v>3608677608.8800001</v>
      </c>
      <c r="O34" s="12">
        <v>163467391.12</v>
      </c>
      <c r="P34" s="12">
        <v>3608677608.8800001</v>
      </c>
      <c r="Q34" s="12">
        <v>3608677608.8800001</v>
      </c>
      <c r="R34" s="12">
        <v>3608677608.8800001</v>
      </c>
      <c r="S34" s="13">
        <f t="shared" si="1"/>
        <v>163467391.11999989</v>
      </c>
      <c r="T34" s="14">
        <f t="shared" si="2"/>
        <v>0.95666460565010092</v>
      </c>
      <c r="U34" s="14">
        <f t="shared" si="3"/>
        <v>0.95666460565010092</v>
      </c>
      <c r="V34" s="14">
        <f t="shared" si="4"/>
        <v>0.95666460565010092</v>
      </c>
      <c r="W34" s="7"/>
      <c r="X34" s="7"/>
    </row>
    <row r="35" spans="1:24" ht="80.25" thickTop="1" thickBot="1">
      <c r="A35" s="10" t="s">
        <v>60</v>
      </c>
      <c r="B35" s="10" t="s">
        <v>61</v>
      </c>
      <c r="C35" s="10" t="s">
        <v>62</v>
      </c>
      <c r="D35" s="10" t="s">
        <v>63</v>
      </c>
      <c r="E35" s="10"/>
      <c r="F35" s="10" t="s">
        <v>21</v>
      </c>
      <c r="G35" s="10" t="s">
        <v>65</v>
      </c>
      <c r="H35" s="10" t="s">
        <v>23</v>
      </c>
      <c r="I35" s="11" t="s">
        <v>64</v>
      </c>
      <c r="J35" s="12">
        <v>33523650000</v>
      </c>
      <c r="K35" s="12">
        <v>0</v>
      </c>
      <c r="L35" s="12">
        <v>0</v>
      </c>
      <c r="M35" s="12">
        <v>33523650000</v>
      </c>
      <c r="N35" s="12">
        <v>33523650000</v>
      </c>
      <c r="O35" s="12">
        <v>0</v>
      </c>
      <c r="P35" s="12">
        <v>33523650000</v>
      </c>
      <c r="Q35" s="12">
        <v>12635860088</v>
      </c>
      <c r="R35" s="12">
        <v>12635860088</v>
      </c>
      <c r="S35" s="13">
        <f t="shared" si="1"/>
        <v>0</v>
      </c>
      <c r="T35" s="14">
        <f t="shared" si="2"/>
        <v>1</v>
      </c>
      <c r="U35" s="14">
        <f t="shared" si="3"/>
        <v>0.37692375645253423</v>
      </c>
      <c r="V35" s="14">
        <f t="shared" si="4"/>
        <v>0.37692375645253423</v>
      </c>
      <c r="W35" s="7"/>
      <c r="X35" s="7"/>
    </row>
    <row r="36" spans="1:24" ht="80.25" thickTop="1" thickBot="1">
      <c r="A36" s="10" t="s">
        <v>60</v>
      </c>
      <c r="B36" s="10" t="s">
        <v>61</v>
      </c>
      <c r="C36" s="10" t="s">
        <v>62</v>
      </c>
      <c r="D36" s="10" t="s">
        <v>63</v>
      </c>
      <c r="E36" s="10"/>
      <c r="F36" s="10" t="s">
        <v>21</v>
      </c>
      <c r="G36" s="10" t="s">
        <v>66</v>
      </c>
      <c r="H36" s="10" t="s">
        <v>23</v>
      </c>
      <c r="I36" s="11" t="s">
        <v>64</v>
      </c>
      <c r="J36" s="12">
        <v>0</v>
      </c>
      <c r="K36" s="12">
        <v>5001416000</v>
      </c>
      <c r="L36" s="12">
        <v>0</v>
      </c>
      <c r="M36" s="12">
        <v>5001416000</v>
      </c>
      <c r="N36" s="12">
        <v>5001416000</v>
      </c>
      <c r="O36" s="12">
        <v>0</v>
      </c>
      <c r="P36" s="12">
        <v>5001416000</v>
      </c>
      <c r="Q36" s="12">
        <v>5001416000</v>
      </c>
      <c r="R36" s="12">
        <v>5001416000</v>
      </c>
      <c r="S36" s="13">
        <f t="shared" si="1"/>
        <v>0</v>
      </c>
      <c r="T36" s="14">
        <f t="shared" si="2"/>
        <v>1</v>
      </c>
      <c r="U36" s="14">
        <f t="shared" si="3"/>
        <v>1</v>
      </c>
      <c r="V36" s="14">
        <f t="shared" si="4"/>
        <v>1</v>
      </c>
      <c r="W36" s="7"/>
      <c r="X36" s="7"/>
    </row>
    <row r="37" spans="1:24" ht="46.5" thickTop="1" thickBot="1">
      <c r="A37" s="10" t="s">
        <v>60</v>
      </c>
      <c r="B37" s="10" t="s">
        <v>68</v>
      </c>
      <c r="C37" s="10" t="s">
        <v>62</v>
      </c>
      <c r="D37" s="10" t="s">
        <v>69</v>
      </c>
      <c r="E37" s="10"/>
      <c r="F37" s="10" t="s">
        <v>21</v>
      </c>
      <c r="G37" s="10" t="s">
        <v>42</v>
      </c>
      <c r="H37" s="10" t="s">
        <v>23</v>
      </c>
      <c r="I37" s="11" t="s">
        <v>70</v>
      </c>
      <c r="J37" s="12">
        <v>3800000000</v>
      </c>
      <c r="K37" s="12">
        <v>0</v>
      </c>
      <c r="L37" s="12">
        <v>0</v>
      </c>
      <c r="M37" s="12">
        <v>3800000000</v>
      </c>
      <c r="N37" s="12">
        <v>3529605841.6100001</v>
      </c>
      <c r="O37" s="12">
        <v>270394158.38999999</v>
      </c>
      <c r="P37" s="12">
        <v>3529605841.6100001</v>
      </c>
      <c r="Q37" s="12">
        <v>2898149525.1100001</v>
      </c>
      <c r="R37" s="12">
        <v>2898149525.1100001</v>
      </c>
      <c r="S37" s="13">
        <f t="shared" si="1"/>
        <v>270394158.38999987</v>
      </c>
      <c r="T37" s="14">
        <f t="shared" si="2"/>
        <v>0.92884364252894736</v>
      </c>
      <c r="U37" s="14">
        <f t="shared" si="3"/>
        <v>0.76267092766052635</v>
      </c>
      <c r="V37" s="14">
        <f t="shared" si="4"/>
        <v>0.76267092766052635</v>
      </c>
      <c r="W37" s="7"/>
      <c r="X37" s="7"/>
    </row>
    <row r="38" spans="1:24" ht="57.75" thickTop="1" thickBot="1">
      <c r="A38" s="10" t="s">
        <v>60</v>
      </c>
      <c r="B38" s="10" t="s">
        <v>68</v>
      </c>
      <c r="C38" s="10" t="s">
        <v>62</v>
      </c>
      <c r="D38" s="10" t="s">
        <v>71</v>
      </c>
      <c r="E38" s="10"/>
      <c r="F38" s="10" t="s">
        <v>21</v>
      </c>
      <c r="G38" s="10" t="s">
        <v>42</v>
      </c>
      <c r="H38" s="10" t="s">
        <v>23</v>
      </c>
      <c r="I38" s="11" t="s">
        <v>72</v>
      </c>
      <c r="J38" s="12">
        <v>12410000000</v>
      </c>
      <c r="K38" s="12">
        <v>0</v>
      </c>
      <c r="L38" s="12">
        <v>0</v>
      </c>
      <c r="M38" s="12">
        <v>12410000000</v>
      </c>
      <c r="N38" s="12">
        <v>12125152064.530001</v>
      </c>
      <c r="O38" s="12">
        <v>284847935.47000003</v>
      </c>
      <c r="P38" s="12">
        <v>12125152064.530001</v>
      </c>
      <c r="Q38" s="12">
        <v>10468908204.530001</v>
      </c>
      <c r="R38" s="12">
        <v>10468908204.530001</v>
      </c>
      <c r="S38" s="13">
        <f t="shared" si="1"/>
        <v>284847935.46999931</v>
      </c>
      <c r="T38" s="14">
        <f t="shared" si="2"/>
        <v>0.97704690286301377</v>
      </c>
      <c r="U38" s="14">
        <f t="shared" si="3"/>
        <v>0.84358647901128125</v>
      </c>
      <c r="V38" s="14">
        <f t="shared" si="4"/>
        <v>0.84358647901128125</v>
      </c>
      <c r="W38" s="7"/>
      <c r="X38" s="7"/>
    </row>
    <row r="39" spans="1:24" ht="57.75" thickTop="1" thickBot="1">
      <c r="A39" s="10" t="s">
        <v>60</v>
      </c>
      <c r="B39" s="10" t="s">
        <v>68</v>
      </c>
      <c r="C39" s="10" t="s">
        <v>62</v>
      </c>
      <c r="D39" s="10" t="s">
        <v>71</v>
      </c>
      <c r="E39" s="10"/>
      <c r="F39" s="10" t="s">
        <v>21</v>
      </c>
      <c r="G39" s="10" t="s">
        <v>73</v>
      </c>
      <c r="H39" s="10" t="s">
        <v>23</v>
      </c>
      <c r="I39" s="11" t="s">
        <v>72</v>
      </c>
      <c r="J39" s="12">
        <v>6581286283</v>
      </c>
      <c r="K39" s="12">
        <v>0</v>
      </c>
      <c r="L39" s="12">
        <v>6581286283</v>
      </c>
      <c r="M39" s="12">
        <v>0</v>
      </c>
      <c r="N39" s="12">
        <v>0</v>
      </c>
      <c r="O39" s="12">
        <v>0</v>
      </c>
      <c r="P39" s="12">
        <v>0</v>
      </c>
      <c r="Q39" s="12">
        <v>0</v>
      </c>
      <c r="R39" s="12">
        <v>0</v>
      </c>
      <c r="S39" s="13">
        <f t="shared" ref="S39:S66" si="11">+M39-P39</f>
        <v>0</v>
      </c>
      <c r="T39" s="14">
        <v>0</v>
      </c>
      <c r="U39" s="14">
        <v>0</v>
      </c>
      <c r="V39" s="14">
        <v>0</v>
      </c>
      <c r="W39" s="7"/>
      <c r="X39" s="7"/>
    </row>
    <row r="40" spans="1:24" ht="69" thickTop="1" thickBot="1">
      <c r="A40" s="10" t="s">
        <v>60</v>
      </c>
      <c r="B40" s="10" t="s">
        <v>68</v>
      </c>
      <c r="C40" s="10" t="s">
        <v>62</v>
      </c>
      <c r="D40" s="10" t="s">
        <v>74</v>
      </c>
      <c r="E40" s="10"/>
      <c r="F40" s="10" t="s">
        <v>21</v>
      </c>
      <c r="G40" s="10" t="s">
        <v>42</v>
      </c>
      <c r="H40" s="10" t="s">
        <v>23</v>
      </c>
      <c r="I40" s="11" t="s">
        <v>75</v>
      </c>
      <c r="J40" s="12">
        <v>19837427434</v>
      </c>
      <c r="K40" s="12">
        <v>0</v>
      </c>
      <c r="L40" s="12">
        <v>0</v>
      </c>
      <c r="M40" s="12">
        <v>19837427434</v>
      </c>
      <c r="N40" s="12">
        <v>19837427434</v>
      </c>
      <c r="O40" s="12">
        <v>0</v>
      </c>
      <c r="P40" s="12">
        <v>19837427434</v>
      </c>
      <c r="Q40" s="12">
        <v>4837427434</v>
      </c>
      <c r="R40" s="12">
        <v>4837427434</v>
      </c>
      <c r="S40" s="13">
        <f t="shared" si="11"/>
        <v>0</v>
      </c>
      <c r="T40" s="14">
        <f t="shared" ref="T40:T66" si="12">+P40/M40</f>
        <v>1</v>
      </c>
      <c r="U40" s="14">
        <f t="shared" ref="U40:U66" si="13">+Q40/M40</f>
        <v>0.24385356670336086</v>
      </c>
      <c r="V40" s="14">
        <f t="shared" ref="V40:V66" si="14">+R40/M40</f>
        <v>0.24385356670336086</v>
      </c>
      <c r="W40" s="7"/>
      <c r="X40" s="7"/>
    </row>
    <row r="41" spans="1:24" ht="69" thickTop="1" thickBot="1">
      <c r="A41" s="10" t="s">
        <v>60</v>
      </c>
      <c r="B41" s="10" t="s">
        <v>68</v>
      </c>
      <c r="C41" s="10" t="s">
        <v>62</v>
      </c>
      <c r="D41" s="10" t="s">
        <v>74</v>
      </c>
      <c r="E41" s="10"/>
      <c r="F41" s="10" t="s">
        <v>21</v>
      </c>
      <c r="G41" s="10" t="s">
        <v>73</v>
      </c>
      <c r="H41" s="10" t="s">
        <v>23</v>
      </c>
      <c r="I41" s="11" t="s">
        <v>75</v>
      </c>
      <c r="J41" s="12">
        <v>0</v>
      </c>
      <c r="K41" s="12">
        <v>13162572566</v>
      </c>
      <c r="L41" s="12">
        <v>0</v>
      </c>
      <c r="M41" s="12">
        <v>13162572566</v>
      </c>
      <c r="N41" s="12">
        <v>13162572566</v>
      </c>
      <c r="O41" s="12">
        <v>0</v>
      </c>
      <c r="P41" s="12">
        <v>13162572566</v>
      </c>
      <c r="Q41" s="12">
        <v>13162572566</v>
      </c>
      <c r="R41" s="12">
        <v>13162572566</v>
      </c>
      <c r="S41" s="13">
        <f t="shared" si="11"/>
        <v>0</v>
      </c>
      <c r="T41" s="14">
        <f t="shared" si="12"/>
        <v>1</v>
      </c>
      <c r="U41" s="14">
        <f t="shared" si="13"/>
        <v>1</v>
      </c>
      <c r="V41" s="14">
        <f t="shared" si="14"/>
        <v>1</v>
      </c>
      <c r="W41" s="7"/>
      <c r="X41" s="7"/>
    </row>
    <row r="42" spans="1:24" ht="69" thickTop="1" thickBot="1">
      <c r="A42" s="10" t="s">
        <v>60</v>
      </c>
      <c r="B42" s="10" t="s">
        <v>68</v>
      </c>
      <c r="C42" s="10" t="s">
        <v>62</v>
      </c>
      <c r="D42" s="10" t="s">
        <v>74</v>
      </c>
      <c r="E42" s="10"/>
      <c r="F42" s="10" t="s">
        <v>21</v>
      </c>
      <c r="G42" s="10" t="s">
        <v>66</v>
      </c>
      <c r="H42" s="10" t="s">
        <v>23</v>
      </c>
      <c r="I42" s="11" t="s">
        <v>75</v>
      </c>
      <c r="J42" s="12">
        <v>0</v>
      </c>
      <c r="K42" s="12">
        <v>2500000000</v>
      </c>
      <c r="L42" s="12">
        <v>0</v>
      </c>
      <c r="M42" s="12">
        <v>2500000000</v>
      </c>
      <c r="N42" s="12">
        <v>2500000000</v>
      </c>
      <c r="O42" s="12">
        <v>0</v>
      </c>
      <c r="P42" s="12">
        <v>2500000000</v>
      </c>
      <c r="Q42" s="12">
        <v>2500000000</v>
      </c>
      <c r="R42" s="12">
        <v>2500000000</v>
      </c>
      <c r="S42" s="13">
        <f t="shared" si="11"/>
        <v>0</v>
      </c>
      <c r="T42" s="14">
        <f t="shared" si="12"/>
        <v>1</v>
      </c>
      <c r="U42" s="14">
        <f t="shared" si="13"/>
        <v>1</v>
      </c>
      <c r="V42" s="14">
        <f t="shared" si="14"/>
        <v>1</v>
      </c>
      <c r="W42" s="7"/>
      <c r="X42" s="7"/>
    </row>
    <row r="43" spans="1:24" ht="46.5" thickTop="1" thickBot="1">
      <c r="A43" s="10" t="s">
        <v>60</v>
      </c>
      <c r="B43" s="10" t="s">
        <v>68</v>
      </c>
      <c r="C43" s="10" t="s">
        <v>62</v>
      </c>
      <c r="D43" s="10" t="s">
        <v>76</v>
      </c>
      <c r="E43" s="10"/>
      <c r="F43" s="10" t="s">
        <v>21</v>
      </c>
      <c r="G43" s="10" t="s">
        <v>42</v>
      </c>
      <c r="H43" s="10" t="s">
        <v>23</v>
      </c>
      <c r="I43" s="11" t="s">
        <v>77</v>
      </c>
      <c r="J43" s="12">
        <v>6292612574</v>
      </c>
      <c r="K43" s="12">
        <v>0</v>
      </c>
      <c r="L43" s="12">
        <v>0</v>
      </c>
      <c r="M43" s="12">
        <v>6292612574</v>
      </c>
      <c r="N43" s="12">
        <v>6038789045.8400002</v>
      </c>
      <c r="O43" s="12">
        <v>253823528.16</v>
      </c>
      <c r="P43" s="12">
        <v>6038789045.8400002</v>
      </c>
      <c r="Q43" s="12">
        <v>5728789045.8400002</v>
      </c>
      <c r="R43" s="12">
        <v>5728789045.8400002</v>
      </c>
      <c r="S43" s="13">
        <f t="shared" si="11"/>
        <v>253823528.15999985</v>
      </c>
      <c r="T43" s="14">
        <f t="shared" si="12"/>
        <v>0.95966325192039392</v>
      </c>
      <c r="U43" s="14">
        <f t="shared" si="13"/>
        <v>0.91039913525113203</v>
      </c>
      <c r="V43" s="14">
        <f t="shared" si="14"/>
        <v>0.91039913525113203</v>
      </c>
      <c r="W43" s="7"/>
      <c r="X43" s="7"/>
    </row>
    <row r="44" spans="1:24" ht="46.5" thickTop="1" thickBot="1">
      <c r="A44" s="10" t="s">
        <v>60</v>
      </c>
      <c r="B44" s="10" t="s">
        <v>68</v>
      </c>
      <c r="C44" s="10" t="s">
        <v>62</v>
      </c>
      <c r="D44" s="10" t="s">
        <v>76</v>
      </c>
      <c r="E44" s="10"/>
      <c r="F44" s="10" t="s">
        <v>21</v>
      </c>
      <c r="G44" s="10" t="s">
        <v>73</v>
      </c>
      <c r="H44" s="10" t="s">
        <v>23</v>
      </c>
      <c r="I44" s="11" t="s">
        <v>77</v>
      </c>
      <c r="J44" s="12">
        <v>1800000000</v>
      </c>
      <c r="K44" s="12">
        <v>0</v>
      </c>
      <c r="L44" s="12">
        <v>0</v>
      </c>
      <c r="M44" s="12">
        <v>1800000000</v>
      </c>
      <c r="N44" s="12">
        <v>1800000000</v>
      </c>
      <c r="O44" s="12">
        <v>0</v>
      </c>
      <c r="P44" s="12">
        <v>1800000000</v>
      </c>
      <c r="Q44" s="12">
        <v>1800000000</v>
      </c>
      <c r="R44" s="12">
        <v>1800000000</v>
      </c>
      <c r="S44" s="13">
        <f t="shared" si="11"/>
        <v>0</v>
      </c>
      <c r="T44" s="14">
        <f t="shared" si="12"/>
        <v>1</v>
      </c>
      <c r="U44" s="14">
        <f t="shared" si="13"/>
        <v>1</v>
      </c>
      <c r="V44" s="14">
        <f t="shared" si="14"/>
        <v>1</v>
      </c>
      <c r="W44" s="7"/>
      <c r="X44" s="7"/>
    </row>
    <row r="45" spans="1:24" ht="46.5" thickTop="1" thickBot="1">
      <c r="A45" s="10" t="s">
        <v>60</v>
      </c>
      <c r="B45" s="10" t="s">
        <v>68</v>
      </c>
      <c r="C45" s="10" t="s">
        <v>62</v>
      </c>
      <c r="D45" s="10" t="s">
        <v>76</v>
      </c>
      <c r="E45" s="10"/>
      <c r="F45" s="10" t="s">
        <v>21</v>
      </c>
      <c r="G45" s="10" t="s">
        <v>66</v>
      </c>
      <c r="H45" s="10" t="s">
        <v>23</v>
      </c>
      <c r="I45" s="11" t="s">
        <v>77</v>
      </c>
      <c r="J45" s="12">
        <v>0</v>
      </c>
      <c r="K45" s="12">
        <v>1500000000</v>
      </c>
      <c r="L45" s="12">
        <v>0</v>
      </c>
      <c r="M45" s="12">
        <v>1500000000</v>
      </c>
      <c r="N45" s="12">
        <v>1500000000</v>
      </c>
      <c r="O45" s="12">
        <v>0</v>
      </c>
      <c r="P45" s="12">
        <v>1500000000</v>
      </c>
      <c r="Q45" s="12">
        <v>1500000000</v>
      </c>
      <c r="R45" s="12">
        <v>1500000000</v>
      </c>
      <c r="S45" s="13">
        <f t="shared" si="11"/>
        <v>0</v>
      </c>
      <c r="T45" s="14">
        <f t="shared" si="12"/>
        <v>1</v>
      </c>
      <c r="U45" s="14">
        <f t="shared" si="13"/>
        <v>1</v>
      </c>
      <c r="V45" s="14">
        <f t="shared" si="14"/>
        <v>1</v>
      </c>
      <c r="W45" s="7"/>
      <c r="X45" s="7"/>
    </row>
    <row r="46" spans="1:24" ht="57.75" thickTop="1" thickBot="1">
      <c r="A46" s="10" t="s">
        <v>60</v>
      </c>
      <c r="B46" s="10" t="s">
        <v>68</v>
      </c>
      <c r="C46" s="10" t="s">
        <v>62</v>
      </c>
      <c r="D46" s="10" t="s">
        <v>78</v>
      </c>
      <c r="E46" s="10"/>
      <c r="F46" s="10" t="s">
        <v>21</v>
      </c>
      <c r="G46" s="10" t="s">
        <v>42</v>
      </c>
      <c r="H46" s="10" t="s">
        <v>23</v>
      </c>
      <c r="I46" s="11" t="s">
        <v>79</v>
      </c>
      <c r="J46" s="12">
        <v>18361790080</v>
      </c>
      <c r="K46" s="12">
        <v>0</v>
      </c>
      <c r="L46" s="12">
        <v>0</v>
      </c>
      <c r="M46" s="12">
        <v>18361790080</v>
      </c>
      <c r="N46" s="12">
        <v>18224764134.509998</v>
      </c>
      <c r="O46" s="12">
        <v>137025945.49000001</v>
      </c>
      <c r="P46" s="12">
        <v>18224764134.509998</v>
      </c>
      <c r="Q46" s="12">
        <v>699187264.50999999</v>
      </c>
      <c r="R46" s="12">
        <v>699187264.50999999</v>
      </c>
      <c r="S46" s="13">
        <f t="shared" si="11"/>
        <v>137025945.49000168</v>
      </c>
      <c r="T46" s="14">
        <f t="shared" si="12"/>
        <v>0.99253744079999839</v>
      </c>
      <c r="U46" s="14">
        <f t="shared" si="13"/>
        <v>3.8078382416078679E-2</v>
      </c>
      <c r="V46" s="14">
        <f t="shared" si="14"/>
        <v>3.8078382416078679E-2</v>
      </c>
      <c r="W46" s="7"/>
      <c r="X46" s="7"/>
    </row>
    <row r="47" spans="1:24" ht="57.75" thickTop="1" thickBot="1">
      <c r="A47" s="10" t="s">
        <v>60</v>
      </c>
      <c r="B47" s="10" t="s">
        <v>68</v>
      </c>
      <c r="C47" s="10" t="s">
        <v>62</v>
      </c>
      <c r="D47" s="10" t="s">
        <v>78</v>
      </c>
      <c r="E47" s="10"/>
      <c r="F47" s="10" t="s">
        <v>21</v>
      </c>
      <c r="G47" s="10" t="s">
        <v>73</v>
      </c>
      <c r="H47" s="10" t="s">
        <v>23</v>
      </c>
      <c r="I47" s="11" t="s">
        <v>79</v>
      </c>
      <c r="J47" s="12">
        <v>6581286283</v>
      </c>
      <c r="K47" s="12">
        <v>0</v>
      </c>
      <c r="L47" s="12">
        <v>6581286283</v>
      </c>
      <c r="M47" s="12">
        <v>0</v>
      </c>
      <c r="N47" s="12">
        <v>0</v>
      </c>
      <c r="O47" s="12">
        <v>0</v>
      </c>
      <c r="P47" s="12">
        <v>0</v>
      </c>
      <c r="Q47" s="12">
        <v>0</v>
      </c>
      <c r="R47" s="12">
        <v>0</v>
      </c>
      <c r="S47" s="13">
        <f t="shared" si="11"/>
        <v>0</v>
      </c>
      <c r="T47" s="14">
        <v>0</v>
      </c>
      <c r="U47" s="14">
        <v>0</v>
      </c>
      <c r="V47" s="14">
        <v>0</v>
      </c>
      <c r="W47" s="7"/>
      <c r="X47" s="7"/>
    </row>
    <row r="48" spans="1:24" ht="46.5" thickTop="1" thickBot="1">
      <c r="A48" s="10" t="s">
        <v>60</v>
      </c>
      <c r="B48" s="10" t="s">
        <v>68</v>
      </c>
      <c r="C48" s="10" t="s">
        <v>62</v>
      </c>
      <c r="D48" s="10" t="s">
        <v>80</v>
      </c>
      <c r="E48" s="10"/>
      <c r="F48" s="10" t="s">
        <v>21</v>
      </c>
      <c r="G48" s="10" t="s">
        <v>22</v>
      </c>
      <c r="H48" s="10" t="s">
        <v>23</v>
      </c>
      <c r="I48" s="11" t="s">
        <v>81</v>
      </c>
      <c r="J48" s="12">
        <v>116011464912</v>
      </c>
      <c r="K48" s="12">
        <v>0</v>
      </c>
      <c r="L48" s="12">
        <v>0</v>
      </c>
      <c r="M48" s="12">
        <v>116011464912</v>
      </c>
      <c r="N48" s="12">
        <v>116011464912</v>
      </c>
      <c r="O48" s="12">
        <v>0</v>
      </c>
      <c r="P48" s="12">
        <v>116011464912</v>
      </c>
      <c r="Q48" s="12">
        <v>21657297788.990002</v>
      </c>
      <c r="R48" s="12">
        <v>21657297788.990002</v>
      </c>
      <c r="S48" s="13">
        <f t="shared" si="11"/>
        <v>0</v>
      </c>
      <c r="T48" s="14">
        <f t="shared" si="12"/>
        <v>1</v>
      </c>
      <c r="U48" s="14">
        <f t="shared" si="13"/>
        <v>0.1866823921706191</v>
      </c>
      <c r="V48" s="14">
        <f t="shared" si="14"/>
        <v>0.1866823921706191</v>
      </c>
      <c r="W48" s="7"/>
      <c r="X48" s="7"/>
    </row>
    <row r="49" spans="1:24" ht="46.5" thickTop="1" thickBot="1">
      <c r="A49" s="10" t="s">
        <v>60</v>
      </c>
      <c r="B49" s="10" t="s">
        <v>68</v>
      </c>
      <c r="C49" s="10" t="s">
        <v>62</v>
      </c>
      <c r="D49" s="10" t="s">
        <v>80</v>
      </c>
      <c r="E49" s="10"/>
      <c r="F49" s="10" t="s">
        <v>21</v>
      </c>
      <c r="G49" s="10" t="s">
        <v>42</v>
      </c>
      <c r="H49" s="10" t="s">
        <v>23</v>
      </c>
      <c r="I49" s="11" t="s">
        <v>81</v>
      </c>
      <c r="J49" s="12">
        <v>2152512319</v>
      </c>
      <c r="K49" s="12">
        <v>0</v>
      </c>
      <c r="L49" s="12">
        <v>0</v>
      </c>
      <c r="M49" s="12">
        <v>2152512319</v>
      </c>
      <c r="N49" s="12">
        <v>2152512319</v>
      </c>
      <c r="O49" s="12">
        <v>0</v>
      </c>
      <c r="P49" s="12">
        <v>2152512319</v>
      </c>
      <c r="Q49" s="12">
        <v>2152512319</v>
      </c>
      <c r="R49" s="12">
        <v>2152512319</v>
      </c>
      <c r="S49" s="13">
        <f t="shared" si="11"/>
        <v>0</v>
      </c>
      <c r="T49" s="14">
        <f t="shared" si="12"/>
        <v>1</v>
      </c>
      <c r="U49" s="14">
        <f t="shared" si="13"/>
        <v>1</v>
      </c>
      <c r="V49" s="14">
        <f t="shared" si="14"/>
        <v>1</v>
      </c>
      <c r="W49" s="7"/>
      <c r="X49" s="7"/>
    </row>
    <row r="50" spans="1:24" ht="46.5" thickTop="1" thickBot="1">
      <c r="A50" s="10" t="s">
        <v>60</v>
      </c>
      <c r="B50" s="10" t="s">
        <v>68</v>
      </c>
      <c r="C50" s="10" t="s">
        <v>62</v>
      </c>
      <c r="D50" s="10" t="s">
        <v>82</v>
      </c>
      <c r="E50" s="10"/>
      <c r="F50" s="10" t="s">
        <v>21</v>
      </c>
      <c r="G50" s="10" t="s">
        <v>42</v>
      </c>
      <c r="H50" s="10" t="s">
        <v>23</v>
      </c>
      <c r="I50" s="11" t="s">
        <v>83</v>
      </c>
      <c r="J50" s="12">
        <v>1087750116</v>
      </c>
      <c r="K50" s="12">
        <v>0</v>
      </c>
      <c r="L50" s="12">
        <v>0</v>
      </c>
      <c r="M50" s="12">
        <v>1087750116</v>
      </c>
      <c r="N50" s="12">
        <v>1087750114.3099999</v>
      </c>
      <c r="O50" s="12">
        <v>1.69</v>
      </c>
      <c r="P50" s="12">
        <v>1087750114.3099999</v>
      </c>
      <c r="Q50" s="12">
        <v>1062399999.3099999</v>
      </c>
      <c r="R50" s="12">
        <v>1062399999.3099999</v>
      </c>
      <c r="S50" s="13">
        <f t="shared" si="11"/>
        <v>1.690000057220459</v>
      </c>
      <c r="T50" s="14">
        <f t="shared" si="12"/>
        <v>0.99999999844633425</v>
      </c>
      <c r="U50" s="14">
        <f t="shared" si="13"/>
        <v>0.97669490784958923</v>
      </c>
      <c r="V50" s="14">
        <f t="shared" si="14"/>
        <v>0.97669490784958923</v>
      </c>
      <c r="W50" s="7"/>
      <c r="X50" s="7"/>
    </row>
    <row r="51" spans="1:24" ht="46.5" thickTop="1" thickBot="1">
      <c r="A51" s="10" t="s">
        <v>60</v>
      </c>
      <c r="B51" s="10" t="s">
        <v>68</v>
      </c>
      <c r="C51" s="10" t="s">
        <v>62</v>
      </c>
      <c r="D51" s="10" t="s">
        <v>82</v>
      </c>
      <c r="E51" s="10"/>
      <c r="F51" s="10" t="s">
        <v>21</v>
      </c>
      <c r="G51" s="10" t="s">
        <v>73</v>
      </c>
      <c r="H51" s="10" t="s">
        <v>23</v>
      </c>
      <c r="I51" s="11" t="s">
        <v>83</v>
      </c>
      <c r="J51" s="12">
        <v>925000000</v>
      </c>
      <c r="K51" s="12">
        <v>0</v>
      </c>
      <c r="L51" s="12">
        <v>0</v>
      </c>
      <c r="M51" s="12">
        <v>925000000</v>
      </c>
      <c r="N51" s="12">
        <v>924999999</v>
      </c>
      <c r="O51" s="12">
        <v>1</v>
      </c>
      <c r="P51" s="12">
        <v>924999999</v>
      </c>
      <c r="Q51" s="12">
        <v>743890820</v>
      </c>
      <c r="R51" s="12">
        <v>743890820</v>
      </c>
      <c r="S51" s="13">
        <f t="shared" si="11"/>
        <v>1</v>
      </c>
      <c r="T51" s="14">
        <f t="shared" si="12"/>
        <v>0.99999999891891889</v>
      </c>
      <c r="U51" s="14">
        <f t="shared" si="13"/>
        <v>0.80420629189189186</v>
      </c>
      <c r="V51" s="14">
        <f t="shared" si="14"/>
        <v>0.80420629189189186</v>
      </c>
      <c r="W51" s="7"/>
      <c r="X51" s="7"/>
    </row>
    <row r="52" spans="1:24" ht="91.5" thickTop="1" thickBot="1">
      <c r="A52" s="10" t="s">
        <v>60</v>
      </c>
      <c r="B52" s="10" t="s">
        <v>68</v>
      </c>
      <c r="C52" s="10" t="s">
        <v>62</v>
      </c>
      <c r="D52" s="10" t="s">
        <v>84</v>
      </c>
      <c r="E52" s="10"/>
      <c r="F52" s="10" t="s">
        <v>21</v>
      </c>
      <c r="G52" s="10" t="s">
        <v>42</v>
      </c>
      <c r="H52" s="10" t="s">
        <v>23</v>
      </c>
      <c r="I52" s="11" t="s">
        <v>85</v>
      </c>
      <c r="J52" s="12">
        <v>2000000000</v>
      </c>
      <c r="K52" s="12">
        <v>0</v>
      </c>
      <c r="L52" s="12">
        <v>0</v>
      </c>
      <c r="M52" s="12">
        <v>2000000000</v>
      </c>
      <c r="N52" s="12">
        <v>1894624404.8099999</v>
      </c>
      <c r="O52" s="12">
        <v>105375595.19</v>
      </c>
      <c r="P52" s="12">
        <v>1894624404.8099999</v>
      </c>
      <c r="Q52" s="12">
        <v>1894624404.8099999</v>
      </c>
      <c r="R52" s="12">
        <v>1894624404.8099999</v>
      </c>
      <c r="S52" s="13">
        <f t="shared" si="11"/>
        <v>105375595.19000006</v>
      </c>
      <c r="T52" s="14">
        <f t="shared" si="12"/>
        <v>0.94731220240500003</v>
      </c>
      <c r="U52" s="14">
        <f t="shared" si="13"/>
        <v>0.94731220240500003</v>
      </c>
      <c r="V52" s="14">
        <f t="shared" si="14"/>
        <v>0.94731220240500003</v>
      </c>
      <c r="W52" s="7"/>
      <c r="X52" s="7"/>
    </row>
    <row r="53" spans="1:24" ht="91.5" thickTop="1" thickBot="1">
      <c r="A53" s="10" t="s">
        <v>60</v>
      </c>
      <c r="B53" s="10" t="s">
        <v>68</v>
      </c>
      <c r="C53" s="10" t="s">
        <v>62</v>
      </c>
      <c r="D53" s="10" t="s">
        <v>84</v>
      </c>
      <c r="E53" s="10"/>
      <c r="F53" s="10" t="s">
        <v>21</v>
      </c>
      <c r="G53" s="10" t="s">
        <v>73</v>
      </c>
      <c r="H53" s="10" t="s">
        <v>23</v>
      </c>
      <c r="I53" s="11" t="s">
        <v>85</v>
      </c>
      <c r="J53" s="12">
        <v>2000000000</v>
      </c>
      <c r="K53" s="12">
        <v>0</v>
      </c>
      <c r="L53" s="12">
        <v>0</v>
      </c>
      <c r="M53" s="12">
        <v>2000000000</v>
      </c>
      <c r="N53" s="12">
        <v>2000000000</v>
      </c>
      <c r="O53" s="12">
        <v>0</v>
      </c>
      <c r="P53" s="12">
        <v>2000000000</v>
      </c>
      <c r="Q53" s="12">
        <v>2000000000</v>
      </c>
      <c r="R53" s="12">
        <v>2000000000</v>
      </c>
      <c r="S53" s="13">
        <f t="shared" si="11"/>
        <v>0</v>
      </c>
      <c r="T53" s="14">
        <f t="shared" si="12"/>
        <v>1</v>
      </c>
      <c r="U53" s="14">
        <f t="shared" si="13"/>
        <v>1</v>
      </c>
      <c r="V53" s="14">
        <f t="shared" si="14"/>
        <v>1</v>
      </c>
      <c r="W53" s="7"/>
      <c r="X53" s="7"/>
    </row>
    <row r="54" spans="1:24" ht="91.5" thickTop="1" thickBot="1">
      <c r="A54" s="10" t="s">
        <v>60</v>
      </c>
      <c r="B54" s="10" t="s">
        <v>68</v>
      </c>
      <c r="C54" s="10" t="s">
        <v>62</v>
      </c>
      <c r="D54" s="10" t="s">
        <v>84</v>
      </c>
      <c r="E54" s="10"/>
      <c r="F54" s="10" t="s">
        <v>21</v>
      </c>
      <c r="G54" s="10" t="s">
        <v>66</v>
      </c>
      <c r="H54" s="10" t="s">
        <v>23</v>
      </c>
      <c r="I54" s="11" t="s">
        <v>85</v>
      </c>
      <c r="J54" s="12">
        <v>0</v>
      </c>
      <c r="K54" s="12">
        <v>5040000000</v>
      </c>
      <c r="L54" s="12">
        <v>0</v>
      </c>
      <c r="M54" s="12">
        <v>5040000000</v>
      </c>
      <c r="N54" s="12">
        <v>5040000000</v>
      </c>
      <c r="O54" s="12">
        <v>0</v>
      </c>
      <c r="P54" s="12">
        <v>5040000000</v>
      </c>
      <c r="Q54" s="12">
        <v>5040000000</v>
      </c>
      <c r="R54" s="12">
        <v>5040000000</v>
      </c>
      <c r="S54" s="13">
        <f t="shared" si="11"/>
        <v>0</v>
      </c>
      <c r="T54" s="14">
        <f t="shared" si="12"/>
        <v>1</v>
      </c>
      <c r="U54" s="14">
        <f t="shared" si="13"/>
        <v>1</v>
      </c>
      <c r="V54" s="14">
        <f t="shared" si="14"/>
        <v>1</v>
      </c>
      <c r="W54" s="7"/>
      <c r="X54" s="7"/>
    </row>
    <row r="55" spans="1:24" ht="35.25" thickTop="1" thickBot="1">
      <c r="A55" s="10" t="s">
        <v>60</v>
      </c>
      <c r="B55" s="10" t="s">
        <v>68</v>
      </c>
      <c r="C55" s="10" t="s">
        <v>62</v>
      </c>
      <c r="D55" s="10" t="s">
        <v>67</v>
      </c>
      <c r="E55" s="10"/>
      <c r="F55" s="10" t="s">
        <v>21</v>
      </c>
      <c r="G55" s="10" t="s">
        <v>42</v>
      </c>
      <c r="H55" s="10" t="s">
        <v>23</v>
      </c>
      <c r="I55" s="11" t="s">
        <v>86</v>
      </c>
      <c r="J55" s="12">
        <v>2274360000</v>
      </c>
      <c r="K55" s="12">
        <v>0</v>
      </c>
      <c r="L55" s="12">
        <v>0</v>
      </c>
      <c r="M55" s="12">
        <v>2274360000</v>
      </c>
      <c r="N55" s="12">
        <v>2039184466.75</v>
      </c>
      <c r="O55" s="12">
        <v>235175533.25</v>
      </c>
      <c r="P55" s="12">
        <v>2039184466.75</v>
      </c>
      <c r="Q55" s="12">
        <v>1813384466.75</v>
      </c>
      <c r="R55" s="12">
        <v>1813384466.75</v>
      </c>
      <c r="S55" s="13">
        <f t="shared" si="11"/>
        <v>235175533.25</v>
      </c>
      <c r="T55" s="14">
        <f t="shared" si="12"/>
        <v>0.89659705004924461</v>
      </c>
      <c r="U55" s="14">
        <f t="shared" si="13"/>
        <v>0.79731637328743032</v>
      </c>
      <c r="V55" s="14">
        <f t="shared" si="14"/>
        <v>0.79731637328743032</v>
      </c>
      <c r="W55" s="7"/>
      <c r="X55" s="7"/>
    </row>
    <row r="56" spans="1:24" ht="35.25" thickTop="1" thickBot="1">
      <c r="A56" s="10" t="s">
        <v>60</v>
      </c>
      <c r="B56" s="10" t="s">
        <v>68</v>
      </c>
      <c r="C56" s="10" t="s">
        <v>62</v>
      </c>
      <c r="D56" s="10" t="s">
        <v>67</v>
      </c>
      <c r="E56" s="10"/>
      <c r="F56" s="10" t="s">
        <v>21</v>
      </c>
      <c r="G56" s="10" t="s">
        <v>73</v>
      </c>
      <c r="H56" s="10" t="s">
        <v>23</v>
      </c>
      <c r="I56" s="11" t="s">
        <v>86</v>
      </c>
      <c r="J56" s="12">
        <v>1750000000</v>
      </c>
      <c r="K56" s="12">
        <v>0</v>
      </c>
      <c r="L56" s="12">
        <v>0</v>
      </c>
      <c r="M56" s="12">
        <v>1750000000</v>
      </c>
      <c r="N56" s="12">
        <v>1700000000</v>
      </c>
      <c r="O56" s="12">
        <v>50000000</v>
      </c>
      <c r="P56" s="12">
        <v>1700000000</v>
      </c>
      <c r="Q56" s="12">
        <v>1700000000</v>
      </c>
      <c r="R56" s="12">
        <v>1700000000</v>
      </c>
      <c r="S56" s="13">
        <f t="shared" si="11"/>
        <v>50000000</v>
      </c>
      <c r="T56" s="14">
        <f t="shared" si="12"/>
        <v>0.97142857142857142</v>
      </c>
      <c r="U56" s="14">
        <f t="shared" si="13"/>
        <v>0.97142857142857142</v>
      </c>
      <c r="V56" s="14">
        <f t="shared" si="14"/>
        <v>0.97142857142857142</v>
      </c>
      <c r="W56" s="7"/>
      <c r="X56" s="7"/>
    </row>
    <row r="57" spans="1:24" ht="46.5" thickTop="1" thickBot="1">
      <c r="A57" s="10" t="s">
        <v>60</v>
      </c>
      <c r="B57" s="10" t="s">
        <v>68</v>
      </c>
      <c r="C57" s="10" t="s">
        <v>62</v>
      </c>
      <c r="D57" s="10" t="s">
        <v>87</v>
      </c>
      <c r="E57" s="10"/>
      <c r="F57" s="10" t="s">
        <v>21</v>
      </c>
      <c r="G57" s="10" t="s">
        <v>42</v>
      </c>
      <c r="H57" s="10" t="s">
        <v>23</v>
      </c>
      <c r="I57" s="11" t="s">
        <v>88</v>
      </c>
      <c r="J57" s="12">
        <v>4000000000</v>
      </c>
      <c r="K57" s="12">
        <v>0</v>
      </c>
      <c r="L57" s="12">
        <v>0</v>
      </c>
      <c r="M57" s="12">
        <v>4000000000</v>
      </c>
      <c r="N57" s="12">
        <v>3937478066.9499998</v>
      </c>
      <c r="O57" s="12">
        <v>62521933.049999997</v>
      </c>
      <c r="P57" s="12">
        <v>3937478066.9499998</v>
      </c>
      <c r="Q57" s="12">
        <v>656698230.95000005</v>
      </c>
      <c r="R57" s="12">
        <v>656698230.95000005</v>
      </c>
      <c r="S57" s="13">
        <f t="shared" si="11"/>
        <v>62521933.050000191</v>
      </c>
      <c r="T57" s="14">
        <f t="shared" si="12"/>
        <v>0.98436951673749995</v>
      </c>
      <c r="U57" s="14">
        <f t="shared" si="13"/>
        <v>0.1641745577375</v>
      </c>
      <c r="V57" s="14">
        <f t="shared" si="14"/>
        <v>0.1641745577375</v>
      </c>
      <c r="W57" s="7"/>
      <c r="X57" s="7"/>
    </row>
    <row r="58" spans="1:24" ht="46.5" thickTop="1" thickBot="1">
      <c r="A58" s="10" t="s">
        <v>60</v>
      </c>
      <c r="B58" s="10" t="s">
        <v>68</v>
      </c>
      <c r="C58" s="10" t="s">
        <v>62</v>
      </c>
      <c r="D58" s="10" t="s">
        <v>87</v>
      </c>
      <c r="E58" s="10"/>
      <c r="F58" s="10" t="s">
        <v>21</v>
      </c>
      <c r="G58" s="10" t="s">
        <v>66</v>
      </c>
      <c r="H58" s="10" t="s">
        <v>23</v>
      </c>
      <c r="I58" s="11" t="s">
        <v>88</v>
      </c>
      <c r="J58" s="12">
        <v>0</v>
      </c>
      <c r="K58" s="12">
        <v>1880000000</v>
      </c>
      <c r="L58" s="12">
        <v>0</v>
      </c>
      <c r="M58" s="12">
        <v>1880000000</v>
      </c>
      <c r="N58" s="12">
        <v>1880000000</v>
      </c>
      <c r="O58" s="12">
        <v>0</v>
      </c>
      <c r="P58" s="12">
        <v>1880000000</v>
      </c>
      <c r="Q58" s="12">
        <v>1413301178</v>
      </c>
      <c r="R58" s="12">
        <v>1413301178</v>
      </c>
      <c r="S58" s="13">
        <f t="shared" si="11"/>
        <v>0</v>
      </c>
      <c r="T58" s="14">
        <f t="shared" si="12"/>
        <v>1</v>
      </c>
      <c r="U58" s="14">
        <f t="shared" si="13"/>
        <v>0.75175594574468085</v>
      </c>
      <c r="V58" s="14">
        <f t="shared" si="14"/>
        <v>0.75175594574468085</v>
      </c>
      <c r="W58" s="7"/>
      <c r="X58" s="7"/>
    </row>
    <row r="59" spans="1:24" ht="80.25" thickTop="1" thickBot="1">
      <c r="A59" s="10" t="s">
        <v>60</v>
      </c>
      <c r="B59" s="10" t="s">
        <v>68</v>
      </c>
      <c r="C59" s="10" t="s">
        <v>62</v>
      </c>
      <c r="D59" s="10" t="s">
        <v>89</v>
      </c>
      <c r="E59" s="10" t="s">
        <v>0</v>
      </c>
      <c r="F59" s="10" t="s">
        <v>21</v>
      </c>
      <c r="G59" s="10" t="s">
        <v>66</v>
      </c>
      <c r="H59" s="10" t="s">
        <v>23</v>
      </c>
      <c r="I59" s="11" t="s">
        <v>90</v>
      </c>
      <c r="J59" s="12">
        <v>0</v>
      </c>
      <c r="K59" s="12">
        <v>18999185000</v>
      </c>
      <c r="L59" s="12">
        <v>0</v>
      </c>
      <c r="M59" s="12">
        <v>18999185000</v>
      </c>
      <c r="N59" s="12">
        <v>18999185000</v>
      </c>
      <c r="O59" s="12">
        <v>0</v>
      </c>
      <c r="P59" s="12">
        <v>18999185000</v>
      </c>
      <c r="Q59" s="12">
        <v>17598285000</v>
      </c>
      <c r="R59" s="12">
        <v>17598285000</v>
      </c>
      <c r="S59" s="13">
        <f t="shared" si="11"/>
        <v>0</v>
      </c>
      <c r="T59" s="14">
        <f t="shared" si="12"/>
        <v>1</v>
      </c>
      <c r="U59" s="14">
        <f t="shared" si="13"/>
        <v>0.92626525822028682</v>
      </c>
      <c r="V59" s="14">
        <f t="shared" si="14"/>
        <v>0.92626525822028682</v>
      </c>
      <c r="W59" s="7"/>
      <c r="X59" s="7"/>
    </row>
    <row r="60" spans="1:24" ht="35.25" thickTop="1" thickBot="1">
      <c r="A60" s="10" t="s">
        <v>60</v>
      </c>
      <c r="B60" s="10" t="s">
        <v>91</v>
      </c>
      <c r="C60" s="10" t="s">
        <v>62</v>
      </c>
      <c r="D60" s="10" t="s">
        <v>92</v>
      </c>
      <c r="E60" s="10"/>
      <c r="F60" s="10" t="s">
        <v>21</v>
      </c>
      <c r="G60" s="10" t="s">
        <v>42</v>
      </c>
      <c r="H60" s="10" t="s">
        <v>23</v>
      </c>
      <c r="I60" s="11" t="s">
        <v>93</v>
      </c>
      <c r="J60" s="12">
        <v>167941500</v>
      </c>
      <c r="K60" s="12">
        <v>0</v>
      </c>
      <c r="L60" s="12">
        <v>0</v>
      </c>
      <c r="M60" s="12">
        <v>167941500</v>
      </c>
      <c r="N60" s="12">
        <v>153320729</v>
      </c>
      <c r="O60" s="12">
        <v>14620771</v>
      </c>
      <c r="P60" s="12">
        <v>153320729</v>
      </c>
      <c r="Q60" s="12">
        <v>129875667</v>
      </c>
      <c r="R60" s="12">
        <v>129875667</v>
      </c>
      <c r="S60" s="13">
        <f t="shared" si="11"/>
        <v>14620771</v>
      </c>
      <c r="T60" s="14">
        <f t="shared" si="12"/>
        <v>0.91294128610260117</v>
      </c>
      <c r="U60" s="14">
        <f t="shared" si="13"/>
        <v>0.77333873402345454</v>
      </c>
      <c r="V60" s="14">
        <f t="shared" si="14"/>
        <v>0.77333873402345454</v>
      </c>
      <c r="W60" s="7"/>
      <c r="X60" s="7"/>
    </row>
    <row r="61" spans="1:24" ht="102.75" thickTop="1" thickBot="1">
      <c r="A61" s="10" t="s">
        <v>60</v>
      </c>
      <c r="B61" s="10" t="s">
        <v>91</v>
      </c>
      <c r="C61" s="10" t="s">
        <v>62</v>
      </c>
      <c r="D61" s="10" t="s">
        <v>94</v>
      </c>
      <c r="E61" s="10"/>
      <c r="F61" s="10" t="s">
        <v>21</v>
      </c>
      <c r="G61" s="10" t="s">
        <v>42</v>
      </c>
      <c r="H61" s="10" t="s">
        <v>23</v>
      </c>
      <c r="I61" s="11" t="s">
        <v>95</v>
      </c>
      <c r="J61" s="12">
        <v>295673983</v>
      </c>
      <c r="K61" s="12">
        <v>0</v>
      </c>
      <c r="L61" s="12">
        <v>0</v>
      </c>
      <c r="M61" s="12">
        <v>295673983</v>
      </c>
      <c r="N61" s="12">
        <v>258392968</v>
      </c>
      <c r="O61" s="12">
        <v>37281015</v>
      </c>
      <c r="P61" s="12">
        <v>258392968</v>
      </c>
      <c r="Q61" s="12">
        <v>135682215</v>
      </c>
      <c r="R61" s="12">
        <v>135682215</v>
      </c>
      <c r="S61" s="13">
        <f t="shared" si="11"/>
        <v>37281015</v>
      </c>
      <c r="T61" s="14">
        <f t="shared" si="12"/>
        <v>0.87391175029424217</v>
      </c>
      <c r="U61" s="14">
        <f t="shared" si="13"/>
        <v>0.45889128838231263</v>
      </c>
      <c r="V61" s="14">
        <f t="shared" si="14"/>
        <v>0.45889128838231263</v>
      </c>
      <c r="W61" s="7"/>
      <c r="X61" s="7"/>
    </row>
    <row r="62" spans="1:24" ht="69" thickTop="1" thickBot="1">
      <c r="A62" s="10" t="s">
        <v>60</v>
      </c>
      <c r="B62" s="10" t="s">
        <v>91</v>
      </c>
      <c r="C62" s="10" t="s">
        <v>62</v>
      </c>
      <c r="D62" s="10" t="s">
        <v>96</v>
      </c>
      <c r="E62" s="10"/>
      <c r="F62" s="10" t="s">
        <v>21</v>
      </c>
      <c r="G62" s="10" t="s">
        <v>42</v>
      </c>
      <c r="H62" s="10" t="s">
        <v>23</v>
      </c>
      <c r="I62" s="11" t="s">
        <v>97</v>
      </c>
      <c r="J62" s="12">
        <v>148526590</v>
      </c>
      <c r="K62" s="12">
        <v>0</v>
      </c>
      <c r="L62" s="12">
        <v>0</v>
      </c>
      <c r="M62" s="12">
        <v>148526590</v>
      </c>
      <c r="N62" s="12">
        <v>62310280</v>
      </c>
      <c r="O62" s="12">
        <v>86216310</v>
      </c>
      <c r="P62" s="12">
        <v>62310280</v>
      </c>
      <c r="Q62" s="12">
        <v>62310280</v>
      </c>
      <c r="R62" s="12">
        <v>62310280</v>
      </c>
      <c r="S62" s="13">
        <f t="shared" si="11"/>
        <v>86216310</v>
      </c>
      <c r="T62" s="14">
        <f t="shared" si="12"/>
        <v>0.41952272653670969</v>
      </c>
      <c r="U62" s="14">
        <f t="shared" si="13"/>
        <v>0.41952272653670969</v>
      </c>
      <c r="V62" s="14">
        <f t="shared" si="14"/>
        <v>0.41952272653670969</v>
      </c>
      <c r="W62" s="7"/>
      <c r="X62" s="7"/>
    </row>
    <row r="63" spans="1:24" ht="46.5" thickTop="1" thickBot="1">
      <c r="A63" s="10" t="s">
        <v>60</v>
      </c>
      <c r="B63" s="10" t="s">
        <v>98</v>
      </c>
      <c r="C63" s="10" t="s">
        <v>62</v>
      </c>
      <c r="D63" s="10" t="s">
        <v>92</v>
      </c>
      <c r="E63" s="10"/>
      <c r="F63" s="10" t="s">
        <v>21</v>
      </c>
      <c r="G63" s="10" t="s">
        <v>42</v>
      </c>
      <c r="H63" s="10" t="s">
        <v>23</v>
      </c>
      <c r="I63" s="11" t="s">
        <v>99</v>
      </c>
      <c r="J63" s="12">
        <v>500000000</v>
      </c>
      <c r="K63" s="12">
        <v>0</v>
      </c>
      <c r="L63" s="12">
        <v>0</v>
      </c>
      <c r="M63" s="12">
        <v>500000000</v>
      </c>
      <c r="N63" s="12">
        <v>481490157</v>
      </c>
      <c r="O63" s="12">
        <v>18509843</v>
      </c>
      <c r="P63" s="12">
        <v>481490157</v>
      </c>
      <c r="Q63" s="12">
        <v>481490157</v>
      </c>
      <c r="R63" s="12">
        <v>481490157</v>
      </c>
      <c r="S63" s="13">
        <f t="shared" si="11"/>
        <v>18509843</v>
      </c>
      <c r="T63" s="14">
        <f t="shared" si="12"/>
        <v>0.96298031399999995</v>
      </c>
      <c r="U63" s="14">
        <f t="shared" si="13"/>
        <v>0.96298031399999995</v>
      </c>
      <c r="V63" s="14">
        <f t="shared" si="14"/>
        <v>0.96298031399999995</v>
      </c>
      <c r="W63" s="7"/>
      <c r="X63" s="7"/>
    </row>
    <row r="64" spans="1:24" ht="46.5" thickTop="1" thickBot="1">
      <c r="A64" s="10" t="s">
        <v>60</v>
      </c>
      <c r="B64" s="10" t="s">
        <v>98</v>
      </c>
      <c r="C64" s="10" t="s">
        <v>62</v>
      </c>
      <c r="D64" s="10" t="s">
        <v>92</v>
      </c>
      <c r="E64" s="10"/>
      <c r="F64" s="10" t="s">
        <v>21</v>
      </c>
      <c r="G64" s="10" t="s">
        <v>73</v>
      </c>
      <c r="H64" s="10" t="s">
        <v>23</v>
      </c>
      <c r="I64" s="11" t="s">
        <v>99</v>
      </c>
      <c r="J64" s="12">
        <v>2500000000</v>
      </c>
      <c r="K64" s="12">
        <v>0</v>
      </c>
      <c r="L64" s="12">
        <v>0</v>
      </c>
      <c r="M64" s="12">
        <v>2500000000</v>
      </c>
      <c r="N64" s="12">
        <v>1493141554.8199999</v>
      </c>
      <c r="O64" s="12">
        <v>1006858445.1799999</v>
      </c>
      <c r="P64" s="12">
        <v>1493141554.8199999</v>
      </c>
      <c r="Q64" s="12">
        <v>1426268585.8199999</v>
      </c>
      <c r="R64" s="12">
        <v>1426268585.8199999</v>
      </c>
      <c r="S64" s="13">
        <f t="shared" si="11"/>
        <v>1006858445.1800001</v>
      </c>
      <c r="T64" s="14">
        <f t="shared" si="12"/>
        <v>0.597256621928</v>
      </c>
      <c r="U64" s="14">
        <f t="shared" si="13"/>
        <v>0.570507434328</v>
      </c>
      <c r="V64" s="14">
        <f t="shared" si="14"/>
        <v>0.570507434328</v>
      </c>
      <c r="W64" s="7"/>
      <c r="X64" s="7"/>
    </row>
    <row r="65" spans="1:24" ht="57.75" thickTop="1" thickBot="1">
      <c r="A65" s="10" t="s">
        <v>60</v>
      </c>
      <c r="B65" s="10" t="s">
        <v>98</v>
      </c>
      <c r="C65" s="10" t="s">
        <v>62</v>
      </c>
      <c r="D65" s="10" t="s">
        <v>94</v>
      </c>
      <c r="E65" s="10"/>
      <c r="F65" s="10" t="s">
        <v>21</v>
      </c>
      <c r="G65" s="10" t="s">
        <v>42</v>
      </c>
      <c r="H65" s="10" t="s">
        <v>23</v>
      </c>
      <c r="I65" s="11" t="s">
        <v>100</v>
      </c>
      <c r="J65" s="12">
        <v>2000000000</v>
      </c>
      <c r="K65" s="12">
        <v>0</v>
      </c>
      <c r="L65" s="12">
        <v>0</v>
      </c>
      <c r="M65" s="12">
        <v>2000000000</v>
      </c>
      <c r="N65" s="12">
        <v>1042313090.04</v>
      </c>
      <c r="O65" s="12">
        <v>957686909.96000004</v>
      </c>
      <c r="P65" s="12">
        <v>1042313090.04</v>
      </c>
      <c r="Q65" s="12">
        <v>1034968048.04</v>
      </c>
      <c r="R65" s="12">
        <v>1034968048.04</v>
      </c>
      <c r="S65" s="13">
        <f t="shared" si="11"/>
        <v>957686909.96000004</v>
      </c>
      <c r="T65" s="14">
        <f t="shared" si="12"/>
        <v>0.52115654501999997</v>
      </c>
      <c r="U65" s="14">
        <f t="shared" si="13"/>
        <v>0.51748402401999993</v>
      </c>
      <c r="V65" s="14">
        <f t="shared" si="14"/>
        <v>0.51748402401999993</v>
      </c>
      <c r="W65" s="7"/>
      <c r="X65" s="7"/>
    </row>
    <row r="66" spans="1:24" ht="26.25" customHeight="1" thickTop="1" thickBot="1">
      <c r="A66" s="18"/>
      <c r="B66" s="18"/>
      <c r="C66" s="18"/>
      <c r="D66" s="18"/>
      <c r="E66" s="18"/>
      <c r="F66" s="18"/>
      <c r="G66" s="18"/>
      <c r="H66" s="18"/>
      <c r="I66" s="19" t="s">
        <v>108</v>
      </c>
      <c r="J66" s="20">
        <f t="shared" ref="J66:R66" si="15">+J7+J31+J33</f>
        <v>619372526074</v>
      </c>
      <c r="K66" s="20">
        <f t="shared" si="15"/>
        <v>55030131989</v>
      </c>
      <c r="L66" s="20">
        <f t="shared" si="15"/>
        <v>14395987989</v>
      </c>
      <c r="M66" s="20">
        <f t="shared" si="15"/>
        <v>660006670074</v>
      </c>
      <c r="N66" s="20">
        <f t="shared" si="15"/>
        <v>652645045612.58997</v>
      </c>
      <c r="O66" s="20">
        <f t="shared" si="15"/>
        <v>7361624461.4099998</v>
      </c>
      <c r="P66" s="20">
        <f t="shared" si="15"/>
        <v>652645045612.58997</v>
      </c>
      <c r="Q66" s="20">
        <f t="shared" si="15"/>
        <v>496131837471.98993</v>
      </c>
      <c r="R66" s="20">
        <f t="shared" si="15"/>
        <v>496131837471.98993</v>
      </c>
      <c r="S66" s="29">
        <f t="shared" si="11"/>
        <v>7361624461.4100342</v>
      </c>
      <c r="T66" s="30">
        <f t="shared" si="12"/>
        <v>0.98884613626619156</v>
      </c>
      <c r="U66" s="30">
        <f t="shared" si="13"/>
        <v>0.75170730837669197</v>
      </c>
      <c r="V66" s="30">
        <f t="shared" si="14"/>
        <v>0.75170730837669197</v>
      </c>
      <c r="W66" s="7"/>
      <c r="X66" s="7"/>
    </row>
    <row r="67" spans="1:24" ht="15.75" thickTop="1">
      <c r="A67" s="5" t="s">
        <v>117</v>
      </c>
      <c r="B67" s="22"/>
      <c r="C67" s="22"/>
      <c r="D67" s="22"/>
      <c r="E67" s="23"/>
      <c r="F67" s="5"/>
      <c r="G67" s="5"/>
      <c r="H67" s="5"/>
      <c r="I67" s="24"/>
      <c r="J67" s="5"/>
      <c r="K67" s="6"/>
      <c r="L67" s="21"/>
      <c r="M67" s="21"/>
      <c r="N67" s="21"/>
      <c r="O67" s="21"/>
      <c r="P67" s="21"/>
      <c r="Q67" s="31"/>
      <c r="R67" s="21"/>
      <c r="S67" s="21"/>
      <c r="T67" s="21"/>
      <c r="U67" s="21"/>
      <c r="V67" s="21"/>
      <c r="W67" s="21"/>
    </row>
    <row r="68" spans="1:24" ht="15" customHeight="1">
      <c r="A68" s="5" t="s">
        <v>118</v>
      </c>
      <c r="B68" s="5"/>
      <c r="C68" s="5"/>
      <c r="D68" s="5"/>
      <c r="E68" s="5"/>
      <c r="F68" s="5"/>
      <c r="G68" s="5"/>
      <c r="H68" s="5"/>
      <c r="I68" s="24"/>
      <c r="J68" s="5"/>
      <c r="K68" s="6"/>
      <c r="L68" s="21"/>
      <c r="M68" s="21"/>
      <c r="N68" s="21"/>
      <c r="O68" s="21"/>
      <c r="P68" s="21"/>
      <c r="Q68" s="21"/>
      <c r="R68" s="21"/>
      <c r="S68" s="21"/>
      <c r="T68" s="21"/>
      <c r="U68" s="21"/>
      <c r="V68" s="21"/>
      <c r="W68" s="21"/>
    </row>
    <row r="69" spans="1:24" ht="15" customHeight="1">
      <c r="A69" s="5" t="s">
        <v>119</v>
      </c>
      <c r="B69" s="5"/>
      <c r="C69" s="5"/>
      <c r="D69" s="5"/>
      <c r="E69" s="5"/>
      <c r="F69" s="5"/>
      <c r="G69" s="5"/>
      <c r="H69" s="5"/>
      <c r="I69" s="24"/>
      <c r="J69" s="5"/>
      <c r="K69" s="6"/>
      <c r="L69" s="21"/>
      <c r="M69" s="21"/>
      <c r="N69" s="21"/>
      <c r="O69" s="21"/>
      <c r="P69" s="21"/>
      <c r="Q69" s="21"/>
      <c r="R69" s="21"/>
      <c r="S69" s="21"/>
      <c r="T69" s="21"/>
      <c r="U69" s="21"/>
      <c r="V69" s="21"/>
      <c r="W69" s="21"/>
    </row>
    <row r="70" spans="1:24" ht="15" customHeight="1">
      <c r="A70" s="5" t="s">
        <v>120</v>
      </c>
      <c r="B70" s="5"/>
      <c r="C70" s="5"/>
      <c r="D70" s="5"/>
      <c r="E70" s="5"/>
      <c r="F70" s="5"/>
      <c r="G70" s="5"/>
      <c r="H70" s="5"/>
      <c r="I70" s="5"/>
      <c r="J70" s="5"/>
      <c r="K70" s="6"/>
      <c r="L70" s="21"/>
      <c r="M70" s="21"/>
      <c r="N70" s="21"/>
      <c r="O70" s="25"/>
      <c r="P70" s="21"/>
      <c r="Q70" s="21"/>
      <c r="R70" s="21"/>
      <c r="S70" s="21"/>
      <c r="T70" s="21"/>
      <c r="U70" s="21"/>
      <c r="V70" s="21"/>
      <c r="W70" s="21"/>
    </row>
    <row r="71" spans="1:24" ht="15" customHeight="1">
      <c r="A71" s="5" t="s">
        <v>121</v>
      </c>
      <c r="B71" s="5"/>
      <c r="C71" s="5"/>
      <c r="D71" s="5"/>
      <c r="E71" s="5"/>
      <c r="F71" s="5"/>
      <c r="G71" s="5"/>
      <c r="H71" s="5"/>
      <c r="I71" s="5"/>
      <c r="J71" s="5"/>
      <c r="K71" s="6"/>
      <c r="L71" s="21"/>
      <c r="M71" s="21"/>
      <c r="N71" s="21"/>
      <c r="O71" s="21"/>
      <c r="P71" s="21"/>
      <c r="Q71" s="21"/>
      <c r="R71" s="21"/>
      <c r="S71" s="21"/>
      <c r="T71" s="21"/>
      <c r="U71" s="21"/>
      <c r="V71" s="21"/>
      <c r="W71" s="21"/>
    </row>
    <row r="72" spans="1:24" ht="15" customHeight="1">
      <c r="A72" s="5" t="s">
        <v>122</v>
      </c>
      <c r="B72" s="5"/>
      <c r="C72" s="5"/>
      <c r="D72" s="5"/>
      <c r="E72" s="5"/>
      <c r="F72" s="5"/>
      <c r="G72" s="5"/>
      <c r="H72" s="5"/>
      <c r="I72" s="5"/>
      <c r="J72" s="5"/>
      <c r="K72" s="6"/>
      <c r="L72" s="21"/>
      <c r="M72" s="21"/>
      <c r="N72" s="21"/>
      <c r="O72" s="21"/>
      <c r="P72" s="21"/>
      <c r="Q72" s="21"/>
      <c r="R72" s="21"/>
      <c r="S72" s="21"/>
      <c r="T72" s="21"/>
      <c r="U72" s="21"/>
      <c r="V72" s="21"/>
      <c r="W72" s="21"/>
    </row>
    <row r="73" spans="1:24" ht="15" customHeight="1">
      <c r="A73" s="5" t="s">
        <v>123</v>
      </c>
      <c r="B73" s="5"/>
      <c r="C73" s="5"/>
      <c r="D73" s="5"/>
      <c r="E73" s="5"/>
      <c r="F73" s="5"/>
      <c r="G73" s="5"/>
      <c r="H73" s="5"/>
      <c r="I73" s="5"/>
      <c r="J73" s="5"/>
      <c r="K73" s="6"/>
      <c r="L73" s="21"/>
      <c r="M73" s="21"/>
      <c r="N73" s="21"/>
      <c r="O73" s="21"/>
      <c r="P73" s="21"/>
      <c r="Q73" s="21"/>
      <c r="R73" s="21"/>
      <c r="S73" s="21"/>
      <c r="T73" s="21"/>
      <c r="U73" s="21"/>
      <c r="V73" s="21"/>
      <c r="W73" s="21"/>
    </row>
    <row r="74" spans="1:24" ht="15" customHeight="1">
      <c r="A74" s="5" t="s">
        <v>124</v>
      </c>
      <c r="B74" s="5"/>
      <c r="C74" s="5"/>
      <c r="D74" s="5"/>
      <c r="E74" s="5"/>
      <c r="F74" s="5"/>
      <c r="G74" s="5"/>
      <c r="H74" s="5"/>
      <c r="I74" s="5"/>
      <c r="J74" s="5"/>
      <c r="K74" s="6"/>
      <c r="L74" s="21"/>
      <c r="M74" s="21"/>
      <c r="N74" s="21"/>
      <c r="O74" s="21"/>
      <c r="P74" s="21"/>
      <c r="Q74" s="21"/>
      <c r="R74" s="21"/>
      <c r="S74" s="21"/>
      <c r="T74" s="21"/>
      <c r="U74" s="21"/>
      <c r="V74" s="21"/>
      <c r="W74" s="21"/>
    </row>
    <row r="75" spans="1:24" ht="15" customHeight="1">
      <c r="A75" s="26" t="s">
        <v>125</v>
      </c>
      <c r="B75" s="5"/>
      <c r="C75" s="5"/>
      <c r="D75" s="5"/>
      <c r="E75" s="5"/>
      <c r="F75" s="5"/>
      <c r="G75" s="5"/>
      <c r="H75" s="5"/>
      <c r="I75" s="5"/>
      <c r="J75" s="5"/>
      <c r="K75" s="21"/>
      <c r="L75" s="21"/>
      <c r="M75" s="21"/>
      <c r="N75" s="21"/>
      <c r="O75" s="21"/>
      <c r="P75" s="21"/>
      <c r="Q75" s="21"/>
      <c r="R75" s="21"/>
      <c r="S75" s="21"/>
      <c r="T75" s="21"/>
      <c r="U75" s="21"/>
      <c r="V75" s="21"/>
      <c r="W75" s="21"/>
    </row>
    <row r="76" spans="1:24" ht="15" customHeight="1">
      <c r="A76" s="26" t="s">
        <v>126</v>
      </c>
      <c r="B76" s="5"/>
      <c r="C76" s="5"/>
      <c r="D76" s="5"/>
      <c r="E76" s="5"/>
      <c r="F76" s="5"/>
      <c r="G76" s="5"/>
      <c r="H76" s="5"/>
      <c r="I76" s="5"/>
      <c r="J76" s="5"/>
      <c r="K76" s="21"/>
      <c r="L76" s="21"/>
      <c r="M76" s="21"/>
      <c r="N76" s="21"/>
      <c r="O76" s="21"/>
      <c r="P76" s="21"/>
      <c r="Q76" s="21"/>
      <c r="R76" s="21"/>
      <c r="S76" s="21"/>
      <c r="T76" s="21"/>
      <c r="U76" s="21"/>
      <c r="V76" s="21"/>
      <c r="W76" s="21"/>
    </row>
    <row r="77" spans="1:24" ht="15" customHeight="1">
      <c r="A77" s="26" t="s">
        <v>127</v>
      </c>
      <c r="B77" s="5"/>
      <c r="C77" s="5"/>
      <c r="D77" s="5"/>
      <c r="E77" s="5"/>
      <c r="F77" s="5"/>
      <c r="G77" s="5"/>
      <c r="H77" s="5"/>
      <c r="I77" s="5"/>
      <c r="J77" s="5"/>
      <c r="K77" s="21"/>
      <c r="L77" s="21"/>
      <c r="M77" s="21"/>
      <c r="N77" s="21"/>
      <c r="O77" s="21"/>
      <c r="P77" s="21"/>
      <c r="Q77" s="21"/>
      <c r="R77" s="21"/>
      <c r="S77" s="21"/>
      <c r="T77" s="21"/>
      <c r="U77" s="21"/>
      <c r="V77" s="21"/>
      <c r="W77" s="21"/>
    </row>
    <row r="78" spans="1:24" ht="15" customHeight="1">
      <c r="A78" s="26" t="s">
        <v>128</v>
      </c>
      <c r="B78" s="5"/>
      <c r="C78" s="5"/>
      <c r="D78" s="5"/>
      <c r="E78" s="5"/>
      <c r="F78" s="5"/>
      <c r="G78" s="5"/>
      <c r="H78" s="5"/>
      <c r="I78" s="5"/>
      <c r="J78" s="5"/>
      <c r="K78" s="21"/>
      <c r="L78" s="21"/>
      <c r="M78" s="21"/>
      <c r="N78" s="21"/>
      <c r="O78" s="21"/>
      <c r="P78" s="21"/>
      <c r="Q78" s="21"/>
      <c r="R78" s="21"/>
      <c r="S78" s="21"/>
      <c r="T78" s="21"/>
      <c r="U78" s="21"/>
      <c r="V78" s="21"/>
      <c r="W78" s="21"/>
    </row>
    <row r="79" spans="1:24" ht="15" customHeight="1">
      <c r="A79" s="26" t="s">
        <v>129</v>
      </c>
      <c r="B79" s="5"/>
      <c r="C79" s="5"/>
      <c r="D79" s="5"/>
      <c r="E79" s="5"/>
      <c r="F79" s="5"/>
      <c r="G79" s="5"/>
      <c r="H79" s="5"/>
      <c r="I79" s="5"/>
      <c r="J79" s="5"/>
      <c r="K79" s="21"/>
      <c r="L79" s="21"/>
      <c r="M79" s="21"/>
      <c r="N79" s="21"/>
      <c r="O79" s="21"/>
      <c r="P79" s="21"/>
      <c r="Q79" s="21"/>
      <c r="R79" s="21"/>
      <c r="S79" s="21"/>
      <c r="T79" s="21"/>
      <c r="U79" s="21"/>
      <c r="V79" s="21"/>
      <c r="W79" s="21"/>
    </row>
    <row r="80" spans="1:24" ht="15" customHeight="1">
      <c r="A80" s="26" t="s">
        <v>130</v>
      </c>
      <c r="B80" s="5"/>
      <c r="C80" s="5"/>
      <c r="D80" s="5"/>
      <c r="E80" s="5"/>
      <c r="F80" s="5"/>
      <c r="G80" s="5"/>
      <c r="H80" s="5"/>
      <c r="I80" s="5"/>
      <c r="J80" s="5"/>
      <c r="K80" s="21"/>
      <c r="L80" s="21"/>
      <c r="M80" s="21"/>
      <c r="N80" s="21"/>
      <c r="O80" s="21"/>
      <c r="P80" s="21"/>
      <c r="Q80" s="21"/>
      <c r="R80" s="21"/>
      <c r="S80" s="21"/>
      <c r="T80" s="21"/>
      <c r="U80" s="21"/>
      <c r="V80" s="21"/>
      <c r="W80" s="21"/>
    </row>
    <row r="81" spans="1:23" ht="15" customHeight="1">
      <c r="A81" s="26" t="s">
        <v>131</v>
      </c>
      <c r="B81" s="5"/>
      <c r="C81" s="5"/>
      <c r="D81" s="5"/>
      <c r="E81" s="5"/>
      <c r="F81" s="5"/>
      <c r="G81" s="5"/>
      <c r="H81" s="5"/>
      <c r="I81" s="5"/>
      <c r="J81" s="5"/>
      <c r="K81" s="21"/>
      <c r="L81" s="21"/>
      <c r="M81" s="21"/>
      <c r="N81" s="21"/>
      <c r="O81" s="21"/>
      <c r="P81" s="21"/>
      <c r="Q81" s="21"/>
      <c r="R81" s="21"/>
      <c r="S81" s="21"/>
      <c r="T81" s="21"/>
      <c r="U81" s="21"/>
      <c r="V81" s="21"/>
      <c r="W81" s="21"/>
    </row>
    <row r="82" spans="1:23" ht="15" customHeight="1">
      <c r="A82" s="5" t="s">
        <v>132</v>
      </c>
      <c r="B82" s="5"/>
      <c r="C82" s="5"/>
      <c r="D82" s="5"/>
      <c r="E82" s="5"/>
      <c r="F82" s="5"/>
      <c r="G82" s="5"/>
      <c r="H82" s="5"/>
      <c r="I82" s="5"/>
      <c r="J82" s="5"/>
      <c r="K82" s="5"/>
      <c r="L82" s="5"/>
      <c r="M82" s="5"/>
      <c r="N82" s="5"/>
      <c r="O82" s="5"/>
      <c r="P82" s="5"/>
      <c r="Q82" s="5"/>
      <c r="R82" s="5"/>
      <c r="S82" s="3"/>
      <c r="T82" s="4"/>
      <c r="U82" s="4"/>
      <c r="V82" s="4"/>
    </row>
    <row r="83" spans="1:23" ht="35.1" customHeight="1">
      <c r="A83" s="5"/>
      <c r="B83" s="5"/>
      <c r="C83" s="5"/>
      <c r="D83" s="5"/>
      <c r="E83" s="5"/>
      <c r="F83" s="5"/>
      <c r="G83" s="5"/>
      <c r="H83" s="5"/>
      <c r="I83" s="5"/>
      <c r="J83" s="5"/>
      <c r="K83" s="5"/>
      <c r="L83" s="5"/>
      <c r="M83" s="5"/>
      <c r="N83" s="5"/>
      <c r="O83" s="5"/>
      <c r="P83" s="5"/>
      <c r="Q83" s="5"/>
      <c r="R83" s="5"/>
      <c r="S83" s="3"/>
      <c r="T83" s="4"/>
      <c r="U83" s="4"/>
      <c r="V83" s="4"/>
    </row>
    <row r="84" spans="1:23" ht="35.1" customHeight="1">
      <c r="A84" s="5"/>
      <c r="B84" s="5"/>
      <c r="C84" s="5"/>
      <c r="D84" s="5"/>
      <c r="E84" s="5"/>
      <c r="F84" s="5"/>
      <c r="G84" s="5"/>
      <c r="H84" s="5"/>
      <c r="I84" s="5"/>
      <c r="J84" s="5"/>
      <c r="K84" s="5"/>
      <c r="L84" s="5"/>
      <c r="M84" s="5"/>
      <c r="N84" s="5"/>
      <c r="O84" s="5"/>
      <c r="P84" s="5"/>
      <c r="Q84" s="5"/>
      <c r="R84" s="5"/>
      <c r="S84" s="3"/>
      <c r="T84" s="4"/>
      <c r="U84" s="4"/>
      <c r="V84" s="4"/>
    </row>
    <row r="85" spans="1:23" ht="35.1" customHeight="1">
      <c r="A85" s="5"/>
      <c r="B85" s="5"/>
      <c r="C85" s="5"/>
      <c r="D85" s="5"/>
      <c r="E85" s="5"/>
      <c r="F85" s="5"/>
      <c r="G85" s="5"/>
      <c r="H85" s="5"/>
      <c r="I85" s="5"/>
      <c r="J85" s="5"/>
      <c r="K85" s="5"/>
      <c r="L85" s="5"/>
      <c r="M85" s="5"/>
      <c r="N85" s="5"/>
      <c r="O85" s="5"/>
      <c r="P85" s="5"/>
      <c r="Q85" s="5"/>
      <c r="R85" s="5"/>
      <c r="S85" s="3"/>
      <c r="T85" s="4"/>
      <c r="U85" s="4"/>
      <c r="V85" s="4"/>
    </row>
    <row r="86" spans="1:23" ht="35.1" customHeight="1">
      <c r="A86" s="5"/>
      <c r="B86" s="5"/>
      <c r="C86" s="5"/>
      <c r="D86" s="5"/>
      <c r="E86" s="5"/>
      <c r="F86" s="5"/>
      <c r="G86" s="5"/>
      <c r="H86" s="5"/>
      <c r="I86" s="5"/>
      <c r="J86" s="5"/>
      <c r="K86" s="5"/>
      <c r="L86" s="5"/>
      <c r="M86" s="5"/>
      <c r="N86" s="5"/>
      <c r="O86" s="5"/>
      <c r="P86" s="5"/>
      <c r="Q86" s="5"/>
      <c r="R86" s="5"/>
      <c r="S86" s="3"/>
      <c r="T86" s="4"/>
      <c r="U86" s="4"/>
      <c r="V86" s="4"/>
    </row>
    <row r="87" spans="1:23" ht="15" customHeight="1">
      <c r="A87" s="5"/>
      <c r="B87" s="5"/>
      <c r="C87" s="5"/>
      <c r="D87" s="5"/>
      <c r="E87" s="5"/>
      <c r="F87" s="5"/>
      <c r="G87" s="5"/>
      <c r="H87" s="5"/>
      <c r="I87" s="5"/>
      <c r="J87" s="5"/>
      <c r="K87" s="5"/>
      <c r="L87" s="5"/>
      <c r="M87" s="5"/>
      <c r="N87" s="5"/>
      <c r="O87" s="5"/>
      <c r="P87" s="5"/>
      <c r="Q87" s="5"/>
      <c r="R87" s="5"/>
      <c r="S87" s="3"/>
      <c r="T87" s="4"/>
      <c r="U87" s="4"/>
      <c r="V87" s="4"/>
    </row>
    <row r="88" spans="1:23" ht="15" customHeight="1">
      <c r="A88" s="5"/>
      <c r="B88" s="5"/>
      <c r="C88" s="5"/>
      <c r="D88" s="5"/>
      <c r="E88" s="5"/>
      <c r="F88" s="5"/>
      <c r="G88" s="5"/>
      <c r="H88" s="5"/>
      <c r="I88" s="5"/>
      <c r="J88" s="5"/>
      <c r="K88" s="5"/>
      <c r="L88" s="5"/>
      <c r="M88" s="5"/>
      <c r="N88" s="5"/>
      <c r="O88" s="5"/>
      <c r="P88" s="5"/>
      <c r="Q88" s="5"/>
      <c r="R88" s="5"/>
      <c r="S88" s="3"/>
      <c r="T88" s="4"/>
      <c r="U88" s="4"/>
      <c r="V88" s="4"/>
    </row>
    <row r="89" spans="1:23" ht="15" customHeight="1">
      <c r="A89" s="5"/>
      <c r="B89" s="5"/>
      <c r="C89" s="5"/>
      <c r="D89" s="5"/>
      <c r="E89" s="5"/>
      <c r="F89" s="5"/>
      <c r="G89" s="5"/>
      <c r="H89" s="5"/>
      <c r="I89" s="5"/>
      <c r="J89" s="5"/>
      <c r="K89" s="5"/>
      <c r="L89" s="5"/>
      <c r="M89" s="5"/>
      <c r="N89" s="5"/>
      <c r="O89" s="5"/>
      <c r="P89" s="5"/>
      <c r="Q89" s="5"/>
      <c r="R89" s="5"/>
      <c r="S89" s="3"/>
      <c r="T89" s="4"/>
      <c r="U89" s="4"/>
      <c r="V89" s="4"/>
    </row>
    <row r="90" spans="1:23" ht="15" customHeight="1">
      <c r="A90" s="5"/>
      <c r="B90" s="5"/>
      <c r="C90" s="5"/>
      <c r="D90" s="5"/>
      <c r="E90" s="5"/>
      <c r="F90" s="5"/>
      <c r="G90" s="5"/>
      <c r="H90" s="5"/>
      <c r="I90" s="5"/>
      <c r="J90" s="5"/>
      <c r="K90" s="5"/>
      <c r="L90" s="5"/>
      <c r="M90" s="5"/>
      <c r="N90" s="5"/>
      <c r="O90" s="5"/>
      <c r="P90" s="5"/>
      <c r="Q90" s="5"/>
      <c r="R90" s="5"/>
      <c r="S90" s="3"/>
      <c r="T90" s="4"/>
      <c r="U90" s="4"/>
      <c r="V90" s="4"/>
    </row>
    <row r="91" spans="1:23" ht="15" customHeight="1">
      <c r="A91" s="5"/>
      <c r="B91" s="5"/>
      <c r="C91" s="5"/>
      <c r="D91" s="5"/>
      <c r="E91" s="5"/>
      <c r="F91" s="5"/>
      <c r="G91" s="5"/>
      <c r="H91" s="5"/>
      <c r="I91" s="5"/>
      <c r="J91" s="5"/>
      <c r="K91" s="5"/>
      <c r="L91" s="5"/>
      <c r="M91" s="5"/>
      <c r="N91" s="5"/>
      <c r="O91" s="5"/>
      <c r="P91" s="5"/>
      <c r="Q91" s="5"/>
      <c r="R91" s="5"/>
      <c r="S91" s="3"/>
      <c r="T91" s="4"/>
      <c r="U91" s="4"/>
      <c r="V91" s="4"/>
    </row>
    <row r="92" spans="1:23" ht="15" customHeight="1">
      <c r="A92" s="5"/>
      <c r="B92" s="5"/>
      <c r="C92" s="5"/>
      <c r="D92" s="5"/>
      <c r="E92" s="5"/>
      <c r="F92" s="5"/>
      <c r="G92" s="5"/>
      <c r="H92" s="5"/>
      <c r="I92" s="5"/>
      <c r="J92" s="5"/>
      <c r="K92" s="5"/>
      <c r="L92" s="5"/>
      <c r="M92" s="5"/>
      <c r="N92" s="5"/>
      <c r="O92" s="5"/>
      <c r="P92" s="5"/>
      <c r="Q92" s="5"/>
      <c r="R92" s="5"/>
      <c r="S92" s="3"/>
      <c r="T92" s="4"/>
      <c r="U92" s="4"/>
      <c r="V92" s="4"/>
    </row>
    <row r="93" spans="1:23" ht="15" customHeight="1">
      <c r="A93" s="5"/>
      <c r="B93" s="5"/>
      <c r="C93" s="5"/>
      <c r="D93" s="5"/>
      <c r="E93" s="5"/>
      <c r="F93" s="5"/>
      <c r="G93" s="5"/>
      <c r="H93" s="5"/>
      <c r="I93" s="5"/>
      <c r="J93" s="5"/>
      <c r="K93" s="5"/>
      <c r="L93" s="5"/>
      <c r="M93" s="5"/>
      <c r="N93" s="5"/>
      <c r="O93" s="5"/>
      <c r="P93" s="5"/>
      <c r="Q93" s="5"/>
      <c r="R93" s="5"/>
      <c r="S93" s="3"/>
      <c r="T93" s="4"/>
      <c r="U93" s="4"/>
      <c r="V93" s="4"/>
    </row>
    <row r="94" spans="1:23" ht="15" customHeight="1">
      <c r="A94" s="5"/>
      <c r="B94" s="5"/>
      <c r="C94" s="5"/>
      <c r="D94" s="5"/>
      <c r="E94" s="5"/>
      <c r="F94" s="5"/>
      <c r="G94" s="5"/>
      <c r="H94" s="5"/>
      <c r="I94" s="5"/>
      <c r="J94" s="5"/>
      <c r="K94" s="5"/>
      <c r="L94" s="5"/>
      <c r="M94" s="5"/>
      <c r="N94" s="5"/>
      <c r="O94" s="5"/>
      <c r="P94" s="5"/>
      <c r="Q94" s="5"/>
      <c r="R94" s="5"/>
      <c r="S94" s="3"/>
      <c r="T94" s="4"/>
      <c r="U94" s="4"/>
      <c r="V94" s="4"/>
    </row>
    <row r="95" spans="1:23" ht="15" customHeight="1">
      <c r="A95" s="5"/>
      <c r="B95" s="5"/>
      <c r="C95" s="5"/>
      <c r="D95" s="5"/>
      <c r="E95" s="5"/>
      <c r="F95" s="5"/>
      <c r="G95" s="5"/>
      <c r="H95" s="5"/>
      <c r="I95" s="5"/>
      <c r="J95" s="5"/>
      <c r="K95" s="5"/>
      <c r="L95" s="5"/>
      <c r="M95" s="5"/>
      <c r="N95" s="5"/>
      <c r="O95" s="5"/>
      <c r="P95" s="5"/>
      <c r="Q95" s="5"/>
      <c r="R95" s="5"/>
      <c r="S95" s="3"/>
      <c r="T95" s="4"/>
      <c r="U95" s="4"/>
      <c r="V95" s="4"/>
    </row>
    <row r="96" spans="1:23" ht="15" customHeight="1">
      <c r="A96" s="5"/>
      <c r="B96" s="5"/>
      <c r="C96" s="5"/>
      <c r="D96" s="5"/>
      <c r="E96" s="5"/>
      <c r="F96" s="5"/>
      <c r="G96" s="5"/>
      <c r="H96" s="5"/>
      <c r="I96" s="5"/>
      <c r="J96" s="5"/>
      <c r="K96" s="5"/>
      <c r="L96" s="5"/>
      <c r="M96" s="5"/>
      <c r="N96" s="5"/>
      <c r="O96" s="5"/>
      <c r="P96" s="5"/>
      <c r="Q96" s="5"/>
      <c r="R96" s="5"/>
      <c r="S96" s="3"/>
      <c r="T96" s="3"/>
      <c r="U96" s="3"/>
      <c r="V96" s="3"/>
    </row>
    <row r="97" spans="1:22" ht="15" customHeight="1">
      <c r="A97" s="5"/>
      <c r="B97" s="5"/>
      <c r="C97" s="5"/>
      <c r="D97" s="5"/>
      <c r="E97" s="5"/>
      <c r="F97" s="5"/>
      <c r="G97" s="5"/>
      <c r="H97" s="5"/>
      <c r="I97" s="5"/>
      <c r="J97" s="5"/>
      <c r="K97" s="5"/>
      <c r="L97" s="5"/>
      <c r="M97" s="5"/>
      <c r="N97" s="5"/>
      <c r="O97" s="5"/>
      <c r="P97" s="5"/>
      <c r="Q97" s="5"/>
      <c r="R97" s="5"/>
      <c r="S97" s="3"/>
      <c r="T97" s="3"/>
      <c r="U97" s="3"/>
      <c r="V97" s="3"/>
    </row>
    <row r="98" spans="1:22" ht="15" customHeight="1">
      <c r="A98" s="5"/>
      <c r="B98" s="5"/>
      <c r="C98" s="5"/>
      <c r="D98" s="5"/>
      <c r="E98" s="5"/>
      <c r="F98" s="5"/>
      <c r="G98" s="5"/>
      <c r="H98" s="5"/>
      <c r="I98" s="5"/>
      <c r="J98" s="5"/>
      <c r="K98" s="5"/>
      <c r="L98" s="5"/>
      <c r="M98" s="5"/>
      <c r="N98" s="5"/>
      <c r="O98" s="5"/>
      <c r="P98" s="5"/>
      <c r="Q98" s="5"/>
      <c r="R98" s="5"/>
      <c r="S98" s="3"/>
      <c r="T98" s="3"/>
      <c r="U98" s="3"/>
      <c r="V98" s="3"/>
    </row>
    <row r="99" spans="1:22" ht="15" customHeight="1">
      <c r="A99" s="5"/>
      <c r="B99" s="5"/>
      <c r="C99" s="5"/>
      <c r="D99" s="5"/>
      <c r="E99" s="5"/>
      <c r="F99" s="5"/>
      <c r="G99" s="5"/>
      <c r="H99" s="5"/>
      <c r="I99" s="5"/>
      <c r="J99" s="5"/>
      <c r="K99" s="5"/>
      <c r="L99" s="5"/>
      <c r="M99" s="5"/>
      <c r="N99" s="5"/>
      <c r="O99" s="5"/>
      <c r="P99" s="5"/>
      <c r="Q99" s="5"/>
      <c r="R99" s="5"/>
      <c r="S99" s="3"/>
      <c r="T99" s="3"/>
      <c r="U99" s="3"/>
      <c r="V99" s="3"/>
    </row>
    <row r="100" spans="1:22" ht="15" customHeight="1">
      <c r="A100" s="5"/>
      <c r="B100" s="5"/>
      <c r="C100" s="5"/>
      <c r="D100" s="5"/>
      <c r="E100" s="5"/>
      <c r="F100" s="5"/>
      <c r="G100" s="5"/>
      <c r="H100" s="5"/>
      <c r="I100" s="5"/>
      <c r="J100" s="5"/>
      <c r="K100" s="5"/>
      <c r="L100" s="5"/>
      <c r="M100" s="5"/>
      <c r="N100" s="5"/>
      <c r="O100" s="5"/>
      <c r="P100" s="5"/>
      <c r="Q100" s="5"/>
      <c r="R100" s="5"/>
      <c r="S100" s="3"/>
      <c r="T100" s="3"/>
      <c r="U100" s="3"/>
      <c r="V100" s="3"/>
    </row>
    <row r="101" spans="1:22" ht="15" customHeight="1">
      <c r="A101" s="5"/>
      <c r="B101" s="5"/>
      <c r="C101" s="5"/>
      <c r="D101" s="5"/>
      <c r="E101" s="5"/>
      <c r="F101" s="5"/>
      <c r="G101" s="5"/>
      <c r="H101" s="5"/>
      <c r="I101" s="5"/>
      <c r="J101" s="5"/>
      <c r="K101" s="5"/>
      <c r="L101" s="5"/>
      <c r="M101" s="5"/>
      <c r="N101" s="5"/>
      <c r="O101" s="5"/>
      <c r="P101" s="5"/>
      <c r="Q101" s="5"/>
      <c r="R101" s="5"/>
      <c r="S101" s="3"/>
      <c r="T101" s="3"/>
      <c r="U101" s="3"/>
      <c r="V101" s="3"/>
    </row>
    <row r="102" spans="1:22">
      <c r="A102" s="5"/>
      <c r="B102" s="5"/>
      <c r="C102" s="5"/>
      <c r="D102" s="5"/>
      <c r="E102" s="5"/>
      <c r="F102" s="5"/>
      <c r="G102" s="5"/>
      <c r="H102" s="5"/>
      <c r="I102" s="5"/>
      <c r="J102" s="5"/>
      <c r="K102" s="5"/>
      <c r="L102" s="5"/>
      <c r="M102" s="5"/>
      <c r="N102" s="5"/>
      <c r="O102" s="5"/>
      <c r="P102" s="5"/>
      <c r="Q102" s="5"/>
      <c r="R102" s="5"/>
      <c r="S102" s="3"/>
      <c r="T102" s="3"/>
      <c r="U102" s="3"/>
      <c r="V102" s="3"/>
    </row>
    <row r="103" spans="1:22">
      <c r="A103" s="5"/>
      <c r="B103" s="5"/>
      <c r="C103" s="5"/>
      <c r="D103" s="5"/>
      <c r="E103" s="5"/>
      <c r="F103" s="5"/>
      <c r="G103" s="5"/>
      <c r="H103" s="5"/>
      <c r="I103" s="5"/>
      <c r="J103" s="5"/>
      <c r="K103" s="5"/>
      <c r="L103" s="5"/>
      <c r="M103" s="5"/>
      <c r="N103" s="5"/>
      <c r="O103" s="5"/>
      <c r="P103" s="5"/>
      <c r="Q103" s="5"/>
      <c r="R103" s="5"/>
      <c r="S103" s="3"/>
      <c r="T103" s="3"/>
      <c r="U103" s="3"/>
      <c r="V103" s="3"/>
    </row>
    <row r="104" spans="1:22">
      <c r="A104" s="5"/>
      <c r="B104" s="5"/>
      <c r="C104" s="5"/>
      <c r="D104" s="5"/>
      <c r="E104" s="5"/>
      <c r="F104" s="5"/>
      <c r="G104" s="5"/>
      <c r="H104" s="5"/>
      <c r="I104" s="5"/>
      <c r="J104" s="5"/>
      <c r="K104" s="5"/>
      <c r="L104" s="5"/>
      <c r="M104" s="5"/>
      <c r="N104" s="5"/>
      <c r="O104" s="5"/>
      <c r="P104" s="5"/>
      <c r="Q104" s="5"/>
      <c r="R104" s="5"/>
      <c r="S104" s="3"/>
      <c r="T104" s="3"/>
      <c r="U104" s="3"/>
      <c r="V104" s="3"/>
    </row>
    <row r="105" spans="1:22">
      <c r="A105" s="5"/>
      <c r="B105" s="5"/>
      <c r="C105" s="5"/>
      <c r="D105" s="5"/>
      <c r="E105" s="5"/>
      <c r="F105" s="5"/>
      <c r="G105" s="5"/>
      <c r="H105" s="5"/>
      <c r="I105" s="5"/>
      <c r="J105" s="5"/>
      <c r="K105" s="5"/>
      <c r="L105" s="5"/>
      <c r="M105" s="5"/>
      <c r="N105" s="5"/>
      <c r="O105" s="5"/>
      <c r="P105" s="5"/>
      <c r="Q105" s="5"/>
      <c r="R105" s="5"/>
      <c r="S105" s="3"/>
      <c r="T105" s="3"/>
      <c r="U105" s="3"/>
      <c r="V105" s="3"/>
    </row>
    <row r="106" spans="1:22">
      <c r="A106" s="5"/>
      <c r="B106" s="5"/>
      <c r="C106" s="5"/>
      <c r="D106" s="5"/>
      <c r="E106" s="5"/>
      <c r="F106" s="5"/>
      <c r="G106" s="5"/>
      <c r="H106" s="5"/>
      <c r="I106" s="5"/>
      <c r="J106" s="5"/>
      <c r="K106" s="5"/>
      <c r="L106" s="5"/>
      <c r="M106" s="5"/>
      <c r="N106" s="5"/>
      <c r="O106" s="5"/>
      <c r="P106" s="5"/>
      <c r="Q106" s="5"/>
      <c r="R106" s="5"/>
      <c r="S106" s="3"/>
      <c r="T106" s="3"/>
      <c r="U106" s="3"/>
      <c r="V106" s="3"/>
    </row>
    <row r="107" spans="1:22">
      <c r="A107" s="5"/>
      <c r="B107" s="5"/>
      <c r="C107" s="5"/>
      <c r="D107" s="5"/>
      <c r="E107" s="5"/>
      <c r="F107" s="5"/>
      <c r="G107" s="5"/>
      <c r="H107" s="5"/>
      <c r="I107" s="5"/>
      <c r="J107" s="5"/>
      <c r="K107" s="5"/>
      <c r="L107" s="5"/>
      <c r="M107" s="5"/>
      <c r="N107" s="5"/>
      <c r="O107" s="5"/>
      <c r="P107" s="5"/>
      <c r="Q107" s="5"/>
      <c r="R107" s="5"/>
      <c r="S107" s="3"/>
      <c r="T107" s="3"/>
      <c r="U107" s="3"/>
      <c r="V107" s="3"/>
    </row>
    <row r="108" spans="1:22">
      <c r="A108" s="5"/>
      <c r="B108" s="5"/>
      <c r="C108" s="5"/>
      <c r="D108" s="5"/>
      <c r="E108" s="5"/>
      <c r="F108" s="5"/>
      <c r="G108" s="5"/>
      <c r="H108" s="5"/>
      <c r="I108" s="5"/>
      <c r="J108" s="5"/>
      <c r="K108" s="5"/>
      <c r="L108" s="5"/>
      <c r="M108" s="5"/>
      <c r="N108" s="5"/>
      <c r="O108" s="5"/>
      <c r="P108" s="5"/>
      <c r="Q108" s="5"/>
      <c r="R108" s="5"/>
      <c r="S108" s="3"/>
      <c r="T108" s="3"/>
      <c r="U108" s="3"/>
      <c r="V108" s="3"/>
    </row>
    <row r="109" spans="1:22">
      <c r="A109" s="5"/>
      <c r="B109" s="5"/>
      <c r="C109" s="5"/>
      <c r="D109" s="5"/>
      <c r="E109" s="5"/>
      <c r="F109" s="5"/>
      <c r="G109" s="5"/>
      <c r="H109" s="5"/>
      <c r="I109" s="5"/>
      <c r="J109" s="5"/>
      <c r="K109" s="5"/>
      <c r="L109" s="5"/>
      <c r="M109" s="5"/>
      <c r="N109" s="5"/>
      <c r="O109" s="5"/>
      <c r="P109" s="5"/>
      <c r="Q109" s="5"/>
      <c r="R109" s="5"/>
      <c r="S109" s="3"/>
      <c r="T109" s="3"/>
      <c r="U109" s="3"/>
      <c r="V109" s="3"/>
    </row>
    <row r="110" spans="1:22">
      <c r="A110" s="5"/>
      <c r="B110" s="5"/>
      <c r="C110" s="5"/>
      <c r="D110" s="5"/>
      <c r="E110" s="5"/>
      <c r="F110" s="5"/>
      <c r="G110" s="5"/>
      <c r="H110" s="5"/>
      <c r="I110" s="5"/>
      <c r="J110" s="5"/>
      <c r="K110" s="5"/>
      <c r="L110" s="5"/>
      <c r="M110" s="5"/>
      <c r="N110" s="5"/>
      <c r="O110" s="5"/>
      <c r="P110" s="5"/>
      <c r="Q110" s="5"/>
      <c r="R110" s="5"/>
      <c r="S110" s="3"/>
      <c r="T110" s="3"/>
      <c r="U110" s="3"/>
      <c r="V110" s="3"/>
    </row>
    <row r="111" spans="1:22">
      <c r="A111" s="5"/>
      <c r="B111" s="5"/>
      <c r="C111" s="5"/>
      <c r="D111" s="5"/>
      <c r="E111" s="5"/>
      <c r="F111" s="5"/>
      <c r="G111" s="5"/>
      <c r="H111" s="5"/>
      <c r="I111" s="5"/>
      <c r="J111" s="5"/>
      <c r="K111" s="5"/>
      <c r="L111" s="5"/>
      <c r="M111" s="5"/>
      <c r="N111" s="5"/>
      <c r="O111" s="5"/>
      <c r="P111" s="5"/>
      <c r="Q111" s="5"/>
      <c r="R111" s="5"/>
      <c r="S111" s="3"/>
      <c r="T111" s="3"/>
      <c r="U111" s="3"/>
      <c r="V111" s="3"/>
    </row>
    <row r="112" spans="1:22">
      <c r="A112" s="5"/>
      <c r="B112" s="5"/>
      <c r="C112" s="5"/>
      <c r="D112" s="5"/>
      <c r="E112" s="5"/>
      <c r="F112" s="5"/>
      <c r="G112" s="5"/>
      <c r="H112" s="5"/>
      <c r="I112" s="5"/>
      <c r="J112" s="5"/>
      <c r="K112" s="5"/>
      <c r="L112" s="5"/>
      <c r="M112" s="5"/>
      <c r="N112" s="5"/>
      <c r="O112" s="5"/>
      <c r="P112" s="5"/>
      <c r="Q112" s="5"/>
      <c r="R112" s="5"/>
      <c r="S112" s="3"/>
      <c r="T112" s="3"/>
      <c r="U112" s="3"/>
      <c r="V112" s="3"/>
    </row>
    <row r="113" spans="1:22">
      <c r="A113" s="5"/>
      <c r="B113" s="5"/>
      <c r="C113" s="5"/>
      <c r="D113" s="5"/>
      <c r="E113" s="5"/>
      <c r="F113" s="5"/>
      <c r="G113" s="5"/>
      <c r="H113" s="5"/>
      <c r="I113" s="5"/>
      <c r="J113" s="5"/>
      <c r="K113" s="5"/>
      <c r="L113" s="5"/>
      <c r="M113" s="5"/>
      <c r="N113" s="5"/>
      <c r="O113" s="5"/>
      <c r="P113" s="5"/>
      <c r="Q113" s="5"/>
      <c r="R113" s="5"/>
      <c r="S113" s="3"/>
      <c r="T113" s="3"/>
      <c r="U113" s="3"/>
      <c r="V113" s="3"/>
    </row>
    <row r="114" spans="1:22">
      <c r="A114" s="5"/>
      <c r="B114" s="5"/>
      <c r="C114" s="5"/>
      <c r="D114" s="5"/>
      <c r="E114" s="5"/>
      <c r="F114" s="5"/>
      <c r="G114" s="5"/>
      <c r="H114" s="5"/>
      <c r="I114" s="5"/>
      <c r="J114" s="5"/>
      <c r="K114" s="5"/>
      <c r="L114" s="5"/>
      <c r="M114" s="5"/>
      <c r="N114" s="5"/>
      <c r="O114" s="5"/>
      <c r="P114" s="5"/>
      <c r="Q114" s="5"/>
      <c r="R114" s="5"/>
      <c r="S114" s="3"/>
      <c r="T114" s="3"/>
      <c r="U114" s="3"/>
      <c r="V114" s="3"/>
    </row>
    <row r="115" spans="1:22">
      <c r="A115" s="5"/>
      <c r="B115" s="5"/>
      <c r="C115" s="5"/>
      <c r="D115" s="5"/>
      <c r="E115" s="5"/>
      <c r="F115" s="5"/>
      <c r="G115" s="5"/>
      <c r="H115" s="5"/>
      <c r="I115" s="5"/>
      <c r="J115" s="5"/>
      <c r="K115" s="5"/>
      <c r="L115" s="5"/>
      <c r="M115" s="5"/>
      <c r="N115" s="5"/>
      <c r="O115" s="5"/>
      <c r="P115" s="5"/>
      <c r="Q115" s="5"/>
      <c r="R115" s="5"/>
      <c r="S115" s="3"/>
      <c r="T115" s="3"/>
      <c r="U115" s="3"/>
      <c r="V115" s="3"/>
    </row>
    <row r="116" spans="1:22">
      <c r="A116" s="5"/>
      <c r="B116" s="5"/>
      <c r="C116" s="5"/>
      <c r="D116" s="5"/>
      <c r="E116" s="5"/>
      <c r="F116" s="5"/>
      <c r="G116" s="5"/>
      <c r="H116" s="5"/>
      <c r="I116" s="5"/>
      <c r="J116" s="5"/>
      <c r="K116" s="5"/>
      <c r="L116" s="5"/>
      <c r="M116" s="5"/>
      <c r="N116" s="5"/>
      <c r="O116" s="5"/>
      <c r="P116" s="5"/>
      <c r="Q116" s="5"/>
      <c r="R116" s="5"/>
      <c r="S116" s="3"/>
      <c r="T116" s="3"/>
      <c r="U116" s="3"/>
      <c r="V116" s="3"/>
    </row>
    <row r="117" spans="1:22">
      <c r="A117" s="5"/>
      <c r="B117" s="5"/>
      <c r="C117" s="5"/>
      <c r="D117" s="5"/>
      <c r="E117" s="5"/>
      <c r="F117" s="5"/>
      <c r="G117" s="5"/>
      <c r="H117" s="5"/>
      <c r="I117" s="5"/>
      <c r="J117" s="5"/>
      <c r="K117" s="5"/>
      <c r="L117" s="5"/>
      <c r="M117" s="5"/>
      <c r="N117" s="5"/>
      <c r="O117" s="5"/>
      <c r="P117" s="5"/>
      <c r="Q117" s="5"/>
      <c r="R117" s="5"/>
      <c r="S117" s="3"/>
      <c r="T117" s="3"/>
      <c r="U117" s="3"/>
      <c r="V117" s="3"/>
    </row>
    <row r="118" spans="1:22">
      <c r="A118" s="5"/>
      <c r="B118" s="5"/>
      <c r="C118" s="5"/>
      <c r="D118" s="5"/>
      <c r="E118" s="5"/>
      <c r="F118" s="5"/>
      <c r="G118" s="5"/>
      <c r="H118" s="5"/>
      <c r="I118" s="5"/>
      <c r="J118" s="5"/>
      <c r="K118" s="5"/>
      <c r="L118" s="5"/>
      <c r="M118" s="5"/>
      <c r="N118" s="5"/>
      <c r="O118" s="5"/>
      <c r="P118" s="5"/>
      <c r="Q118" s="5"/>
      <c r="R118" s="5"/>
      <c r="S118" s="3"/>
      <c r="T118" s="3"/>
      <c r="U118" s="3"/>
      <c r="V118" s="3"/>
    </row>
    <row r="119" spans="1:22">
      <c r="A119" s="5"/>
      <c r="B119" s="5"/>
      <c r="C119" s="5"/>
      <c r="D119" s="5"/>
      <c r="E119" s="5"/>
      <c r="F119" s="5"/>
      <c r="G119" s="5"/>
      <c r="H119" s="5"/>
      <c r="I119" s="5"/>
      <c r="J119" s="5"/>
      <c r="K119" s="5"/>
      <c r="L119" s="5"/>
      <c r="M119" s="5"/>
      <c r="N119" s="5"/>
      <c r="O119" s="5"/>
      <c r="P119" s="5"/>
      <c r="Q119" s="5"/>
      <c r="R119" s="5"/>
      <c r="S119" s="3"/>
      <c r="T119" s="3"/>
      <c r="U119" s="3"/>
      <c r="V119" s="3"/>
    </row>
    <row r="120" spans="1:22">
      <c r="A120" s="5"/>
      <c r="B120" s="5"/>
      <c r="C120" s="5"/>
      <c r="D120" s="5"/>
      <c r="E120" s="5"/>
      <c r="F120" s="5"/>
      <c r="G120" s="5"/>
      <c r="H120" s="5"/>
      <c r="I120" s="5"/>
      <c r="J120" s="5"/>
      <c r="K120" s="5"/>
      <c r="L120" s="5"/>
      <c r="M120" s="5"/>
      <c r="N120" s="5"/>
      <c r="O120" s="5"/>
      <c r="P120" s="5"/>
      <c r="Q120" s="5"/>
      <c r="R120" s="5"/>
      <c r="S120" s="3"/>
      <c r="T120" s="3"/>
      <c r="U120" s="3"/>
      <c r="V120" s="3"/>
    </row>
    <row r="121" spans="1:22">
      <c r="A121" s="5"/>
      <c r="B121" s="5"/>
      <c r="C121" s="5"/>
      <c r="D121" s="5"/>
      <c r="E121" s="5"/>
      <c r="F121" s="5"/>
      <c r="G121" s="5"/>
      <c r="H121" s="5"/>
      <c r="I121" s="5"/>
      <c r="J121" s="5"/>
      <c r="K121" s="5"/>
      <c r="L121" s="5"/>
      <c r="M121" s="5"/>
      <c r="N121" s="5"/>
      <c r="O121" s="5"/>
      <c r="P121" s="5"/>
      <c r="Q121" s="5"/>
      <c r="R121" s="5"/>
      <c r="S121" s="3"/>
      <c r="T121" s="3"/>
      <c r="U121" s="3"/>
      <c r="V121" s="3"/>
    </row>
    <row r="122" spans="1:22">
      <c r="A122" s="5"/>
      <c r="B122" s="5"/>
      <c r="C122" s="5"/>
      <c r="D122" s="5"/>
      <c r="E122" s="5"/>
      <c r="F122" s="5"/>
      <c r="G122" s="5"/>
      <c r="H122" s="5"/>
      <c r="I122" s="5"/>
      <c r="J122" s="5"/>
      <c r="K122" s="5"/>
      <c r="L122" s="5"/>
      <c r="M122" s="5"/>
      <c r="N122" s="5"/>
      <c r="O122" s="5"/>
      <c r="P122" s="5"/>
      <c r="Q122" s="5"/>
      <c r="R122" s="5"/>
      <c r="S122" s="3"/>
      <c r="T122" s="3"/>
      <c r="U122" s="3"/>
      <c r="V122" s="3"/>
    </row>
    <row r="123" spans="1:22">
      <c r="A123" s="5"/>
      <c r="B123" s="5"/>
      <c r="C123" s="5"/>
      <c r="D123" s="5"/>
      <c r="E123" s="5"/>
      <c r="F123" s="5"/>
      <c r="G123" s="5"/>
      <c r="H123" s="5"/>
      <c r="I123" s="5"/>
      <c r="J123" s="5"/>
      <c r="K123" s="5"/>
      <c r="L123" s="5"/>
      <c r="M123" s="5"/>
      <c r="N123" s="5"/>
      <c r="O123" s="5"/>
      <c r="P123" s="5"/>
      <c r="Q123" s="5"/>
      <c r="R123" s="5"/>
      <c r="S123" s="3"/>
      <c r="T123" s="3"/>
      <c r="U123" s="3"/>
      <c r="V123" s="3"/>
    </row>
    <row r="124" spans="1:22">
      <c r="A124" s="5"/>
      <c r="B124" s="5"/>
      <c r="C124" s="5"/>
      <c r="D124" s="5"/>
      <c r="E124" s="5"/>
      <c r="F124" s="5"/>
      <c r="G124" s="5"/>
      <c r="H124" s="5"/>
      <c r="I124" s="5"/>
      <c r="J124" s="5"/>
      <c r="K124" s="5"/>
      <c r="L124" s="5"/>
      <c r="M124" s="5"/>
      <c r="N124" s="5"/>
      <c r="O124" s="5"/>
      <c r="P124" s="5"/>
      <c r="Q124" s="5"/>
      <c r="R124" s="5"/>
      <c r="S124" s="3"/>
      <c r="T124" s="3"/>
      <c r="U124" s="3"/>
      <c r="V124" s="3"/>
    </row>
    <row r="125" spans="1:22">
      <c r="A125" s="5"/>
      <c r="B125" s="5"/>
      <c r="C125" s="5"/>
      <c r="D125" s="5"/>
      <c r="E125" s="5"/>
      <c r="F125" s="5"/>
      <c r="G125" s="5"/>
      <c r="H125" s="5"/>
      <c r="I125" s="5"/>
      <c r="J125" s="5"/>
      <c r="K125" s="5"/>
      <c r="L125" s="5"/>
      <c r="M125" s="5"/>
      <c r="N125" s="5"/>
      <c r="O125" s="5"/>
      <c r="P125" s="5"/>
      <c r="Q125" s="5"/>
      <c r="R125" s="5"/>
      <c r="S125" s="3"/>
      <c r="T125" s="3"/>
      <c r="U125" s="3"/>
      <c r="V125" s="3"/>
    </row>
    <row r="126" spans="1:22">
      <c r="A126" s="5"/>
      <c r="B126" s="5"/>
      <c r="C126" s="5"/>
      <c r="D126" s="5"/>
      <c r="E126" s="5"/>
      <c r="F126" s="5"/>
      <c r="G126" s="5"/>
      <c r="H126" s="5"/>
      <c r="I126" s="5"/>
      <c r="J126" s="5"/>
      <c r="K126" s="5"/>
      <c r="L126" s="5"/>
      <c r="M126" s="5"/>
      <c r="N126" s="5"/>
      <c r="O126" s="5"/>
      <c r="P126" s="5"/>
      <c r="Q126" s="5"/>
      <c r="R126" s="5"/>
      <c r="S126" s="3"/>
      <c r="T126" s="3"/>
      <c r="U126" s="3"/>
      <c r="V126" s="3"/>
    </row>
    <row r="127" spans="1:22">
      <c r="A127" s="5"/>
      <c r="B127" s="5"/>
      <c r="C127" s="5"/>
      <c r="D127" s="5"/>
      <c r="E127" s="5"/>
      <c r="F127" s="5"/>
      <c r="G127" s="5"/>
      <c r="H127" s="5"/>
      <c r="I127" s="5"/>
      <c r="J127" s="5"/>
      <c r="K127" s="5"/>
      <c r="L127" s="5"/>
      <c r="M127" s="5"/>
      <c r="N127" s="5"/>
      <c r="O127" s="5"/>
      <c r="P127" s="5"/>
      <c r="Q127" s="5"/>
      <c r="R127" s="5"/>
      <c r="S127" s="3"/>
      <c r="T127" s="3"/>
      <c r="U127" s="3"/>
      <c r="V127" s="3"/>
    </row>
    <row r="128" spans="1:22">
      <c r="A128" s="5"/>
      <c r="B128" s="5"/>
      <c r="C128" s="5"/>
      <c r="D128" s="5"/>
      <c r="E128" s="5"/>
      <c r="F128" s="5"/>
      <c r="G128" s="5"/>
      <c r="H128" s="5"/>
      <c r="I128" s="5"/>
      <c r="J128" s="5"/>
      <c r="K128" s="5"/>
      <c r="L128" s="5"/>
      <c r="M128" s="5"/>
      <c r="N128" s="5"/>
      <c r="O128" s="5"/>
      <c r="P128" s="5"/>
      <c r="Q128" s="5"/>
      <c r="R128" s="5"/>
      <c r="S128" s="3"/>
      <c r="T128" s="3"/>
      <c r="U128" s="3"/>
      <c r="V128" s="3"/>
    </row>
    <row r="129" spans="1:22">
      <c r="A129" s="5"/>
      <c r="B129" s="5"/>
      <c r="C129" s="5"/>
      <c r="D129" s="5"/>
      <c r="E129" s="5"/>
      <c r="F129" s="5"/>
      <c r="G129" s="5"/>
      <c r="H129" s="5"/>
      <c r="I129" s="5"/>
      <c r="J129" s="5"/>
      <c r="K129" s="5"/>
      <c r="L129" s="5"/>
      <c r="M129" s="5"/>
      <c r="N129" s="5"/>
      <c r="O129" s="5"/>
      <c r="P129" s="5"/>
      <c r="Q129" s="5"/>
      <c r="R129" s="5"/>
      <c r="S129" s="3"/>
      <c r="T129" s="3"/>
      <c r="U129" s="3"/>
      <c r="V129" s="3"/>
    </row>
    <row r="130" spans="1:22">
      <c r="S130" s="2"/>
      <c r="T130" s="2"/>
      <c r="U130" s="2"/>
      <c r="V130" s="2"/>
    </row>
  </sheetData>
  <mergeCells count="3">
    <mergeCell ref="A2:V2"/>
    <mergeCell ref="A3:V3"/>
    <mergeCell ref="A4:V4"/>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2023-01-30T16:00:46Z</cp:lastPrinted>
  <dcterms:created xsi:type="dcterms:W3CDTF">2023-01-23T15:04:47Z</dcterms:created>
  <dcterms:modified xsi:type="dcterms:W3CDTF">2023-01-30T17:17:33Z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