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DICIEMBRE 31 DE 2022 PRESPTO -CIERRE DEFINITIVO GENENERO232023\PDF-PAGINA WEB\"/>
    </mc:Choice>
  </mc:AlternateContent>
  <bookViews>
    <workbookView xWindow="240" yWindow="120" windowWidth="18060" windowHeight="7050"/>
  </bookViews>
  <sheets>
    <sheet name="DIRECCION DE COMERCIO EXT " sheetId="1" r:id="rId1"/>
  </sheets>
  <definedNames>
    <definedName name="_xlnm.Print_Titles" localSheetId="0">'DIRECCION DE COMERCIO EXT '!$6:$6</definedName>
  </definedNames>
  <calcPr calcId="152511"/>
</workbook>
</file>

<file path=xl/calcChain.xml><?xml version="1.0" encoding="utf-8"?>
<calcChain xmlns="http://schemas.openxmlformats.org/spreadsheetml/2006/main">
  <c r="S8" i="1" l="1"/>
  <c r="T19" i="1" l="1"/>
  <c r="S19" i="1"/>
  <c r="R19" i="1"/>
  <c r="Q19" i="1"/>
  <c r="P19" i="1"/>
  <c r="N19" i="1"/>
  <c r="M19" i="1"/>
  <c r="L19" i="1"/>
  <c r="K19" i="1"/>
  <c r="J19" i="1"/>
  <c r="T17" i="1"/>
  <c r="S17" i="1"/>
  <c r="R17" i="1"/>
  <c r="Q17" i="1"/>
  <c r="P17" i="1"/>
  <c r="N17" i="1"/>
  <c r="M17" i="1"/>
  <c r="L17" i="1"/>
  <c r="K17" i="1"/>
  <c r="J17" i="1"/>
  <c r="T15" i="1"/>
  <c r="S15" i="1"/>
  <c r="R15" i="1"/>
  <c r="Q15" i="1"/>
  <c r="P15" i="1"/>
  <c r="N15" i="1"/>
  <c r="M15" i="1"/>
  <c r="L15" i="1"/>
  <c r="K15" i="1"/>
  <c r="J15" i="1"/>
  <c r="T13" i="1"/>
  <c r="S13" i="1"/>
  <c r="R13" i="1"/>
  <c r="Q13" i="1"/>
  <c r="P13" i="1"/>
  <c r="N13" i="1"/>
  <c r="M13" i="1"/>
  <c r="L13" i="1"/>
  <c r="K13" i="1"/>
  <c r="J13" i="1"/>
  <c r="T8" i="1"/>
  <c r="R8" i="1"/>
  <c r="Q8" i="1"/>
  <c r="P8" i="1"/>
  <c r="N8" i="1"/>
  <c r="M8" i="1"/>
  <c r="L8" i="1"/>
  <c r="K8" i="1"/>
  <c r="J8" i="1"/>
  <c r="O20" i="1"/>
  <c r="X20" i="1" s="1"/>
  <c r="O18" i="1"/>
  <c r="X18" i="1" s="1"/>
  <c r="O16" i="1"/>
  <c r="X16" i="1" s="1"/>
  <c r="O14" i="1"/>
  <c r="X14" i="1" s="1"/>
  <c r="O12" i="1"/>
  <c r="U12" i="1" s="1"/>
  <c r="O11" i="1"/>
  <c r="U11" i="1" s="1"/>
  <c r="O10" i="1"/>
  <c r="U10" i="1" s="1"/>
  <c r="O9" i="1"/>
  <c r="U9" i="1" s="1"/>
  <c r="M7" i="1" l="1"/>
  <c r="J7" i="1"/>
  <c r="J21" i="1" s="1"/>
  <c r="L7" i="1"/>
  <c r="L21" i="1" s="1"/>
  <c r="Q7" i="1"/>
  <c r="Q21" i="1" s="1"/>
  <c r="V10" i="1"/>
  <c r="N7" i="1"/>
  <c r="N21" i="1" s="1"/>
  <c r="U14" i="1"/>
  <c r="K7" i="1"/>
  <c r="K21" i="1" s="1"/>
  <c r="P7" i="1"/>
  <c r="P21" i="1" s="1"/>
  <c r="U16" i="1"/>
  <c r="V9" i="1"/>
  <c r="U20" i="1"/>
  <c r="O17" i="1"/>
  <c r="U17" i="1" s="1"/>
  <c r="R7" i="1"/>
  <c r="V11" i="1"/>
  <c r="U18" i="1"/>
  <c r="O15" i="1"/>
  <c r="U15" i="1" s="1"/>
  <c r="S7" i="1"/>
  <c r="W9" i="1"/>
  <c r="W10" i="1"/>
  <c r="W11" i="1"/>
  <c r="V14" i="1"/>
  <c r="V16" i="1"/>
  <c r="V18" i="1"/>
  <c r="V20" i="1"/>
  <c r="O13" i="1"/>
  <c r="U13" i="1" s="1"/>
  <c r="T7" i="1"/>
  <c r="X9" i="1"/>
  <c r="X10" i="1"/>
  <c r="X11" i="1"/>
  <c r="W14" i="1"/>
  <c r="W16" i="1"/>
  <c r="W18" i="1"/>
  <c r="W20" i="1"/>
  <c r="O8" i="1"/>
  <c r="X8" i="1" s="1"/>
  <c r="O19" i="1"/>
  <c r="U19" i="1" s="1"/>
  <c r="M21" i="1"/>
  <c r="W17" i="1" l="1"/>
  <c r="X17" i="1"/>
  <c r="V19" i="1"/>
  <c r="W19" i="1"/>
  <c r="V17" i="1"/>
  <c r="V13" i="1"/>
  <c r="X19" i="1"/>
  <c r="W15" i="1"/>
  <c r="U8" i="1"/>
  <c r="O7" i="1"/>
  <c r="V7" i="1" s="1"/>
  <c r="V8" i="1"/>
  <c r="T21" i="1"/>
  <c r="S21" i="1"/>
  <c r="R21" i="1"/>
  <c r="W8" i="1"/>
  <c r="W13" i="1"/>
  <c r="X15" i="1"/>
  <c r="V15" i="1"/>
  <c r="X13" i="1"/>
  <c r="X7" i="1" l="1"/>
  <c r="W7" i="1"/>
  <c r="U7" i="1"/>
  <c r="O21" i="1"/>
  <c r="U21" i="1" s="1"/>
  <c r="V21" i="1" l="1"/>
  <c r="X21" i="1"/>
  <c r="W21" i="1"/>
</calcChain>
</file>

<file path=xl/sharedStrings.xml><?xml version="1.0" encoding="utf-8"?>
<sst xmlns="http://schemas.openxmlformats.org/spreadsheetml/2006/main" count="130" uniqueCount="62">
  <si>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</si>
  <si>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</si>
  <si>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</si>
  <si>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</si>
  <si>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</si>
  <si>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</si>
  <si>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</si>
  <si>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</si>
  <si>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</si>
  <si>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</si>
  <si>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</si>
  <si>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</si>
  <si>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</si>
  <si>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</si>
  <si>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</si>
  <si>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</si>
  <si>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</si>
  <si>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</si>
  <si>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</si>
  <si>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</si>
  <si>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</si>
  <si>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</si>
  <si>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</si>
  <si>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</si>
  <si>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</si>
  <si>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</si>
  <si>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</si>
  <si>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</si>
  <si>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</si>
  <si>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</si>
  <si>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</si>
  <si>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</si>
  <si>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</si>
  <si>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</si>
  <si>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</si>
  <si>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</si>
  <si>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</si>
  <si>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</si>
  <si>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</si>
  <si>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</si>
  <si>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</si>
  <si>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</si>
  <si>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</si>
  <si>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</si>
  <si>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</si>
  <si>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</si>
  <si>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GASTOS DE FUNCIONAMIENTO</t>
  </si>
  <si>
    <t>GASTOS DE PERSONAL</t>
  </si>
  <si>
    <t>APROPIACION VIGENTE DESPUES DE BLOQUEOS</t>
  </si>
  <si>
    <t>APROPIACION SIN COMPROMETER</t>
  </si>
  <si>
    <t>TOTAL PRESUPUESTO A+C</t>
  </si>
  <si>
    <t>MINISTERIO DE COMERCIO INDUSTRIA Y TURISMO</t>
  </si>
  <si>
    <t>INFORME DE EJECUCION PRESUPUESTAL CON CORTE AL 31 DE DICIEMBRE DE 2022</t>
  </si>
  <si>
    <t>FECHA GENERADO: ENERO 23 DE 2023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</si>
  <si>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 xml:space="preserve"> :Sistema Integrado de Información Financiera SIIF Nación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</si>
  <si>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</si>
  <si>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</si>
  <si>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 xml:space="preserve">UNIDAD EJECUTORA 3501-02 DIRECCION GENERAL DE COMERCIO EXTERIOR  </t>
  </si>
  <si>
    <r>
      <rPr>
        <b/>
        <sz val="8"/>
        <rFont val="Arial"/>
        <family val="2"/>
      </rPr>
      <t>Nota 3:</t>
    </r>
    <r>
      <rPr>
        <sz val="8"/>
        <rFont val="Arial"/>
        <family val="2"/>
      </rPr>
      <t xml:space="preserve"> Resolución Número 1688 del 15 de Noviembre de 2022. Por la cual se efectúa un traslado en el presupuesto de Funcionamiento de la Sección 3501 Ministerio de Comercio, Industria y Turismo, Unidad Ejecutora 3501-02 Dirección General de Comercio Exterior en la Vigencia Fiscal de 2022</t>
    </r>
  </si>
  <si>
    <t>COMP/ APR</t>
  </si>
  <si>
    <t>OBLIG/ APR</t>
  </si>
  <si>
    <t>PAGO/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</si>
</sst>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10" fontId="5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Fill="1" applyBorder="1" applyAlignment="1">
      <alignment horizontal="right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0" fontId="11" fillId="0" borderId="0" xfId="0" applyFont="1" applyFill="1" applyBorder="1"/>
    <xf numFmtId="4" fontId="5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 vertical="center" wrapText="1" readingOrder="1"/>
    </xf>
    <xf numFmtId="10" fontId="5" fillId="0" borderId="0" xfId="0" applyNumberFormat="1" applyFont="1" applyFill="1" applyBorder="1"/>
    <xf numFmtId="10" fontId="11" fillId="0" borderId="0" xfId="0" applyNumberFormat="1" applyFont="1" applyFill="1" applyBorder="1"/>
    <xf numFmtId="0" fontId="6" fillId="0" borderId="0" xfId="0" applyFont="1" applyFill="1" applyBorder="1"/>
    <xf numFmtId="7" fontId="6" fillId="3" borderId="1" xfId="0" applyNumberFormat="1" applyFont="1" applyFill="1" applyBorder="1" applyAlignment="1">
      <alignment horizontal="right" vertical="center" wrapText="1"/>
    </xf>
    <xf numFmtId="10" fontId="6" fillId="3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8</xdr:col>
      <xdr:colOff>114300</xdr:colOff>
      <xdr:row>2</xdr:row>
      <xdr:rowOff>66675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657475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1"/>
  <sheetViews>
    <sheetView showGridLines="0" tabSelected="1" topLeftCell="A9" workbookViewId="0">
      <selection activeCell="J10" sqref="J10"/>
    </sheetView>
  </sheetViews>
  <sheetFormatPr baseColWidth="10" defaultRowHeight="15"/>
  <cols>
    <col min="1" max="1" width="4.5703125" customWidth="1"/>
    <col min="2" max="2" width="4.42578125" customWidth="1"/>
    <col min="3" max="4" width="5.42578125" customWidth="1"/>
    <col min="5" max="5" width="4.5703125" customWidth="1"/>
    <col min="6" max="6" width="5.7109375" customWidth="1"/>
    <col min="7" max="7" width="3.7109375" customWidth="1"/>
    <col min="8" max="8" width="4.28515625" customWidth="1"/>
    <col min="9" max="9" width="24.7109375" customWidth="1"/>
    <col min="10" max="10" width="15.42578125" customWidth="1"/>
    <col min="11" max="11" width="15.140625" customWidth="1"/>
    <col min="12" max="12" width="13.85546875" customWidth="1"/>
    <col min="13" max="13" width="15.85546875" customWidth="1"/>
    <col min="14" max="14" width="13.28515625" customWidth="1"/>
    <col min="15" max="15" width="16.85546875" customWidth="1"/>
    <col min="16" max="16" width="16.7109375" customWidth="1"/>
    <col min="17" max="17" width="14.7109375" customWidth="1"/>
    <col min="18" max="18" width="16" customWidth="1"/>
    <col min="19" max="19" width="15.140625" customWidth="1"/>
    <col min="20" max="20" width="15" customWidth="1"/>
    <col min="21" max="21" width="14.28515625" customWidth="1"/>
    <col min="22" max="22" width="7.28515625" customWidth="1"/>
    <col min="23" max="23" width="7" customWidth="1"/>
    <col min="24" max="24" width="6.5703125" customWidth="1"/>
  </cols>
  <sheetData>
    <row r="2" spans="1:26" ht="15.75">
      <c r="A2" s="28" t="s">
        <v>51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26" ht="15.75">
      <c r="A3" s="28" t="s">
        <v>52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6" ht="15.75">
      <c r="A4" s="28" t="s">
        <v>57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1:26" ht="16.5" customHeight="1" thickBot="1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/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24" t="s">
        <v>53</v>
      </c>
      <c r="V5" s="5"/>
      <c r="W5" s="5"/>
      <c r="X5" s="5"/>
    </row>
    <row r="6" spans="1:26" ht="40.5" customHeight="1" thickTop="1" thickBot="1">
      <c r="A6" s="8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13</v>
      </c>
      <c r="N6" s="8" t="s">
        <v>14</v>
      </c>
      <c r="O6" s="8" t="s">
        <v>48</v>
      </c>
      <c r="P6" s="8" t="s">
        <v>15</v>
      </c>
      <c r="Q6" s="8" t="s">
        <v>16</v>
      </c>
      <c r="R6" s="8" t="s">
        <v>17</v>
      </c>
      <c r="S6" s="8" t="s">
        <v>18</v>
      </c>
      <c r="T6" s="8" t="s">
        <v>19</v>
      </c>
      <c r="U6" s="9" t="s">
        <v>49</v>
      </c>
      <c r="V6" s="9" t="s">
        <v>59</v>
      </c>
      <c r="W6" s="9" t="s">
        <v>60</v>
      </c>
      <c r="X6" s="9" t="s">
        <v>61</v>
      </c>
      <c r="Y6" s="7"/>
      <c r="Z6" s="7"/>
    </row>
    <row r="7" spans="1:26" ht="35.1" customHeight="1" thickTop="1" thickBot="1">
      <c r="A7" s="27" t="s">
        <v>20</v>
      </c>
      <c r="B7" s="10"/>
      <c r="C7" s="10"/>
      <c r="D7" s="10"/>
      <c r="E7" s="10"/>
      <c r="F7" s="10"/>
      <c r="G7" s="10"/>
      <c r="H7" s="10"/>
      <c r="I7" s="11" t="s">
        <v>46</v>
      </c>
      <c r="J7" s="12">
        <f>+J8+J13+J15+J17</f>
        <v>16092762000</v>
      </c>
      <c r="K7" s="12">
        <f t="shared" ref="K7:T7" si="0">+K8+K13+K15+K17</f>
        <v>378900000</v>
      </c>
      <c r="L7" s="12">
        <f t="shared" si="0"/>
        <v>378900000</v>
      </c>
      <c r="M7" s="12">
        <f t="shared" si="0"/>
        <v>16092762000</v>
      </c>
      <c r="N7" s="12">
        <f t="shared" si="0"/>
        <v>241377000</v>
      </c>
      <c r="O7" s="12">
        <f t="shared" si="0"/>
        <v>15851385000</v>
      </c>
      <c r="P7" s="12">
        <f t="shared" si="0"/>
        <v>15125945346.959999</v>
      </c>
      <c r="Q7" s="12">
        <f t="shared" si="0"/>
        <v>725439653.03999996</v>
      </c>
      <c r="R7" s="12">
        <f t="shared" si="0"/>
        <v>15125945346.959999</v>
      </c>
      <c r="S7" s="12">
        <f t="shared" si="0"/>
        <v>15109362135.530001</v>
      </c>
      <c r="T7" s="12">
        <f t="shared" si="0"/>
        <v>15109362135.530001</v>
      </c>
      <c r="U7" s="13">
        <f>+O7-R7</f>
        <v>725439653.04000092</v>
      </c>
      <c r="V7" s="14">
        <f>+R7/O7</f>
        <v>0.95423493574599316</v>
      </c>
      <c r="W7" s="14">
        <f>+S7/O7</f>
        <v>0.95318876776571893</v>
      </c>
      <c r="X7" s="14">
        <f>+T7/O7</f>
        <v>0.95318876776571893</v>
      </c>
      <c r="Y7" s="7"/>
      <c r="Z7" s="7"/>
    </row>
    <row r="8" spans="1:26" ht="35.1" customHeight="1" thickTop="1" thickBot="1">
      <c r="A8" s="16" t="s">
        <v>20</v>
      </c>
      <c r="B8" s="16" t="s">
        <v>21</v>
      </c>
      <c r="C8" s="16"/>
      <c r="D8" s="16"/>
      <c r="E8" s="16"/>
      <c r="F8" s="16"/>
      <c r="G8" s="16"/>
      <c r="H8" s="16"/>
      <c r="I8" s="17" t="s">
        <v>47</v>
      </c>
      <c r="J8" s="18">
        <f>SUM(J9:J12)</f>
        <v>14111871000</v>
      </c>
      <c r="K8" s="18">
        <f t="shared" ref="K8:T8" si="1">SUM(K9:K12)</f>
        <v>368900000</v>
      </c>
      <c r="L8" s="18">
        <f t="shared" si="1"/>
        <v>378900000</v>
      </c>
      <c r="M8" s="18">
        <f t="shared" si="1"/>
        <v>14101871000</v>
      </c>
      <c r="N8" s="18">
        <f t="shared" si="1"/>
        <v>241377000</v>
      </c>
      <c r="O8" s="18">
        <f t="shared" si="1"/>
        <v>13860494000</v>
      </c>
      <c r="P8" s="18">
        <f t="shared" si="1"/>
        <v>13344070938</v>
      </c>
      <c r="Q8" s="18">
        <f t="shared" si="1"/>
        <v>516423062</v>
      </c>
      <c r="R8" s="18">
        <f t="shared" si="1"/>
        <v>13344070938</v>
      </c>
      <c r="S8" s="18">
        <f t="shared" si="1"/>
        <v>13344070938</v>
      </c>
      <c r="T8" s="18">
        <f t="shared" si="1"/>
        <v>13344070938</v>
      </c>
      <c r="U8" s="25">
        <f t="shared" ref="U8:U21" si="2">+O8-R8</f>
        <v>516423062</v>
      </c>
      <c r="V8" s="26">
        <f t="shared" ref="V8:V21" si="3">+R8/O8</f>
        <v>0.96274136679399736</v>
      </c>
      <c r="W8" s="26">
        <f t="shared" ref="W8:W21" si="4">+S8/O8</f>
        <v>0.96274136679399736</v>
      </c>
      <c r="X8" s="26">
        <f t="shared" ref="X8:X21" si="5">+T8/O8</f>
        <v>0.96274136679399736</v>
      </c>
      <c r="Y8" s="7"/>
      <c r="Z8" s="7"/>
    </row>
    <row r="9" spans="1:26" ht="35.1" customHeight="1" thickTop="1" thickBot="1">
      <c r="A9" s="10" t="s">
        <v>20</v>
      </c>
      <c r="B9" s="10" t="s">
        <v>21</v>
      </c>
      <c r="C9" s="10" t="s">
        <v>21</v>
      </c>
      <c r="D9" s="10" t="s">
        <v>21</v>
      </c>
      <c r="E9" s="10"/>
      <c r="F9" s="10" t="s">
        <v>22</v>
      </c>
      <c r="G9" s="10" t="s">
        <v>39</v>
      </c>
      <c r="H9" s="10" t="s">
        <v>34</v>
      </c>
      <c r="I9" s="11" t="s">
        <v>23</v>
      </c>
      <c r="J9" s="12">
        <v>9012194000</v>
      </c>
      <c r="K9" s="12">
        <v>90000000</v>
      </c>
      <c r="L9" s="12">
        <v>0</v>
      </c>
      <c r="M9" s="12">
        <v>9102194000</v>
      </c>
      <c r="N9" s="12">
        <v>0</v>
      </c>
      <c r="O9" s="15">
        <f t="shared" ref="O9:O20" si="6">+M9-N9</f>
        <v>9102194000</v>
      </c>
      <c r="P9" s="12">
        <v>8845135736</v>
      </c>
      <c r="Q9" s="12">
        <v>257058264</v>
      </c>
      <c r="R9" s="12">
        <v>8845135736</v>
      </c>
      <c r="S9" s="12">
        <v>8845135736</v>
      </c>
      <c r="T9" s="12">
        <v>8845135736</v>
      </c>
      <c r="U9" s="13">
        <f t="shared" si="2"/>
        <v>257058264</v>
      </c>
      <c r="V9" s="14">
        <f t="shared" si="3"/>
        <v>0.97175864807979262</v>
      </c>
      <c r="W9" s="14">
        <f t="shared" si="4"/>
        <v>0.97175864807979262</v>
      </c>
      <c r="X9" s="14">
        <f t="shared" si="5"/>
        <v>0.97175864807979262</v>
      </c>
      <c r="Y9" s="7"/>
      <c r="Z9" s="7"/>
    </row>
    <row r="10" spans="1:26" ht="35.1" customHeight="1" thickTop="1" thickBot="1">
      <c r="A10" s="10" t="s">
        <v>20</v>
      </c>
      <c r="B10" s="10" t="s">
        <v>21</v>
      </c>
      <c r="C10" s="10" t="s">
        <v>21</v>
      </c>
      <c r="D10" s="10" t="s">
        <v>24</v>
      </c>
      <c r="E10" s="10"/>
      <c r="F10" s="10" t="s">
        <v>22</v>
      </c>
      <c r="G10" s="10" t="s">
        <v>39</v>
      </c>
      <c r="H10" s="10" t="s">
        <v>34</v>
      </c>
      <c r="I10" s="11" t="s">
        <v>25</v>
      </c>
      <c r="J10" s="12">
        <v>3278742000</v>
      </c>
      <c r="K10" s="12">
        <v>178700000</v>
      </c>
      <c r="L10" s="12">
        <v>0</v>
      </c>
      <c r="M10" s="12">
        <v>3457442000</v>
      </c>
      <c r="N10" s="12">
        <v>0</v>
      </c>
      <c r="O10" s="15">
        <f t="shared" si="6"/>
        <v>3457442000</v>
      </c>
      <c r="P10" s="12">
        <v>3279613289</v>
      </c>
      <c r="Q10" s="12">
        <v>177828711</v>
      </c>
      <c r="R10" s="12">
        <v>3279613289</v>
      </c>
      <c r="S10" s="12">
        <v>3279613289</v>
      </c>
      <c r="T10" s="12">
        <v>3279613289</v>
      </c>
      <c r="U10" s="13">
        <f t="shared" si="2"/>
        <v>177828711</v>
      </c>
      <c r="V10" s="14">
        <f t="shared" si="3"/>
        <v>0.94856639359387662</v>
      </c>
      <c r="W10" s="14">
        <f t="shared" si="4"/>
        <v>0.94856639359387662</v>
      </c>
      <c r="X10" s="14">
        <f t="shared" si="5"/>
        <v>0.94856639359387662</v>
      </c>
      <c r="Y10" s="7"/>
      <c r="Z10" s="7"/>
    </row>
    <row r="11" spans="1:26" ht="35.1" customHeight="1" thickTop="1" thickBot="1">
      <c r="A11" s="10" t="s">
        <v>20</v>
      </c>
      <c r="B11" s="10" t="s">
        <v>21</v>
      </c>
      <c r="C11" s="10" t="s">
        <v>21</v>
      </c>
      <c r="D11" s="10" t="s">
        <v>26</v>
      </c>
      <c r="E11" s="10"/>
      <c r="F11" s="10" t="s">
        <v>22</v>
      </c>
      <c r="G11" s="10" t="s">
        <v>39</v>
      </c>
      <c r="H11" s="10" t="s">
        <v>34</v>
      </c>
      <c r="I11" s="11" t="s">
        <v>27</v>
      </c>
      <c r="J11" s="12">
        <v>1200658000</v>
      </c>
      <c r="K11" s="12">
        <v>100200000</v>
      </c>
      <c r="L11" s="12">
        <v>0</v>
      </c>
      <c r="M11" s="12">
        <v>1300858000</v>
      </c>
      <c r="N11" s="12">
        <v>0</v>
      </c>
      <c r="O11" s="15">
        <f t="shared" si="6"/>
        <v>1300858000</v>
      </c>
      <c r="P11" s="12">
        <v>1219321913</v>
      </c>
      <c r="Q11" s="12">
        <v>81536087</v>
      </c>
      <c r="R11" s="12">
        <v>1219321913</v>
      </c>
      <c r="S11" s="12">
        <v>1219321913</v>
      </c>
      <c r="T11" s="12">
        <v>1219321913</v>
      </c>
      <c r="U11" s="13">
        <f t="shared" si="2"/>
        <v>81536087</v>
      </c>
      <c r="V11" s="14">
        <f t="shared" si="3"/>
        <v>0.93732130101825106</v>
      </c>
      <c r="W11" s="14">
        <f t="shared" si="4"/>
        <v>0.93732130101825106</v>
      </c>
      <c r="X11" s="14">
        <f t="shared" si="5"/>
        <v>0.93732130101825106</v>
      </c>
      <c r="Y11" s="7"/>
      <c r="Z11" s="7"/>
    </row>
    <row r="12" spans="1:26" ht="35.1" customHeight="1" thickTop="1" thickBot="1">
      <c r="A12" s="10" t="s">
        <v>20</v>
      </c>
      <c r="B12" s="10" t="s">
        <v>21</v>
      </c>
      <c r="C12" s="10" t="s">
        <v>21</v>
      </c>
      <c r="D12" s="10" t="s">
        <v>29</v>
      </c>
      <c r="E12" s="10"/>
      <c r="F12" s="10" t="s">
        <v>22</v>
      </c>
      <c r="G12" s="10" t="s">
        <v>39</v>
      </c>
      <c r="H12" s="10" t="s">
        <v>34</v>
      </c>
      <c r="I12" s="11" t="s">
        <v>40</v>
      </c>
      <c r="J12" s="12">
        <v>620277000</v>
      </c>
      <c r="K12" s="12">
        <v>0</v>
      </c>
      <c r="L12" s="12">
        <v>378900000</v>
      </c>
      <c r="M12" s="12">
        <v>241377000</v>
      </c>
      <c r="N12" s="12">
        <v>241377000</v>
      </c>
      <c r="O12" s="15">
        <f t="shared" si="6"/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3">
        <f t="shared" si="2"/>
        <v>0</v>
      </c>
      <c r="V12" s="14">
        <v>0</v>
      </c>
      <c r="W12" s="14">
        <v>0</v>
      </c>
      <c r="X12" s="14">
        <v>0</v>
      </c>
      <c r="Y12" s="7"/>
      <c r="Z12" s="7"/>
    </row>
    <row r="13" spans="1:26" ht="35.1" customHeight="1" thickTop="1" thickBot="1">
      <c r="A13" s="16" t="s">
        <v>20</v>
      </c>
      <c r="B13" s="16" t="s">
        <v>24</v>
      </c>
      <c r="C13" s="16"/>
      <c r="D13" s="16"/>
      <c r="E13" s="16"/>
      <c r="F13" s="16"/>
      <c r="G13" s="16"/>
      <c r="H13" s="16"/>
      <c r="I13" s="17" t="s">
        <v>42</v>
      </c>
      <c r="J13" s="18">
        <f>+J14</f>
        <v>1916845000</v>
      </c>
      <c r="K13" s="18">
        <f t="shared" ref="K13:T13" si="7">+K14</f>
        <v>0</v>
      </c>
      <c r="L13" s="18">
        <f t="shared" si="7"/>
        <v>0</v>
      </c>
      <c r="M13" s="18">
        <f t="shared" si="7"/>
        <v>1916845000</v>
      </c>
      <c r="N13" s="18">
        <f t="shared" si="7"/>
        <v>0</v>
      </c>
      <c r="O13" s="18">
        <f t="shared" si="7"/>
        <v>1916845000</v>
      </c>
      <c r="P13" s="18">
        <f t="shared" si="7"/>
        <v>1731239595.96</v>
      </c>
      <c r="Q13" s="18">
        <f t="shared" si="7"/>
        <v>185605404.03999999</v>
      </c>
      <c r="R13" s="18">
        <f t="shared" si="7"/>
        <v>1731239595.96</v>
      </c>
      <c r="S13" s="18">
        <f t="shared" si="7"/>
        <v>1714656384.53</v>
      </c>
      <c r="T13" s="18">
        <f t="shared" si="7"/>
        <v>1714656384.53</v>
      </c>
      <c r="U13" s="25">
        <f t="shared" si="2"/>
        <v>185605404.03999996</v>
      </c>
      <c r="V13" s="26">
        <f t="shared" si="3"/>
        <v>0.90317140716124678</v>
      </c>
      <c r="W13" s="26">
        <f t="shared" si="4"/>
        <v>0.89452010179748487</v>
      </c>
      <c r="X13" s="26">
        <f t="shared" si="5"/>
        <v>0.89452010179748487</v>
      </c>
      <c r="Y13" s="7"/>
      <c r="Z13" s="7"/>
    </row>
    <row r="14" spans="1:26" ht="35.1" customHeight="1" thickTop="1" thickBot="1">
      <c r="A14" s="10" t="s">
        <v>20</v>
      </c>
      <c r="B14" s="10" t="s">
        <v>24</v>
      </c>
      <c r="C14" s="10"/>
      <c r="D14" s="10"/>
      <c r="E14" s="10"/>
      <c r="F14" s="10" t="s">
        <v>22</v>
      </c>
      <c r="G14" s="10" t="s">
        <v>39</v>
      </c>
      <c r="H14" s="10" t="s">
        <v>34</v>
      </c>
      <c r="I14" s="11" t="s">
        <v>28</v>
      </c>
      <c r="J14" s="12">
        <v>1916845000</v>
      </c>
      <c r="K14" s="12">
        <v>0</v>
      </c>
      <c r="L14" s="12">
        <v>0</v>
      </c>
      <c r="M14" s="12">
        <v>1916845000</v>
      </c>
      <c r="N14" s="12">
        <v>0</v>
      </c>
      <c r="O14" s="15">
        <f t="shared" si="6"/>
        <v>1916845000</v>
      </c>
      <c r="P14" s="12">
        <v>1731239595.96</v>
      </c>
      <c r="Q14" s="12">
        <v>185605404.03999999</v>
      </c>
      <c r="R14" s="12">
        <v>1731239595.96</v>
      </c>
      <c r="S14" s="12">
        <v>1714656384.53</v>
      </c>
      <c r="T14" s="12">
        <v>1714656384.53</v>
      </c>
      <c r="U14" s="13">
        <f t="shared" si="2"/>
        <v>185605404.03999996</v>
      </c>
      <c r="V14" s="14">
        <f t="shared" si="3"/>
        <v>0.90317140716124678</v>
      </c>
      <c r="W14" s="14">
        <f t="shared" si="4"/>
        <v>0.89452010179748487</v>
      </c>
      <c r="X14" s="14">
        <f t="shared" si="5"/>
        <v>0.89452010179748487</v>
      </c>
      <c r="Y14" s="7"/>
      <c r="Z14" s="7"/>
    </row>
    <row r="15" spans="1:26" ht="35.1" customHeight="1" thickTop="1" thickBot="1">
      <c r="A15" s="16" t="s">
        <v>20</v>
      </c>
      <c r="B15" s="16" t="s">
        <v>26</v>
      </c>
      <c r="C15" s="16"/>
      <c r="D15" s="16"/>
      <c r="E15" s="16"/>
      <c r="F15" s="16"/>
      <c r="G15" s="16"/>
      <c r="H15" s="16"/>
      <c r="I15" s="17" t="s">
        <v>43</v>
      </c>
      <c r="J15" s="18">
        <f>+J16</f>
        <v>60000000</v>
      </c>
      <c r="K15" s="18">
        <f t="shared" ref="K15:T15" si="8">+K16</f>
        <v>10000000</v>
      </c>
      <c r="L15" s="18">
        <f t="shared" si="8"/>
        <v>0</v>
      </c>
      <c r="M15" s="18">
        <f t="shared" si="8"/>
        <v>70000000</v>
      </c>
      <c r="N15" s="18">
        <f t="shared" si="8"/>
        <v>0</v>
      </c>
      <c r="O15" s="18">
        <f t="shared" si="8"/>
        <v>70000000</v>
      </c>
      <c r="P15" s="18">
        <f t="shared" si="8"/>
        <v>50634813</v>
      </c>
      <c r="Q15" s="18">
        <f t="shared" si="8"/>
        <v>19365187</v>
      </c>
      <c r="R15" s="18">
        <f t="shared" si="8"/>
        <v>50634813</v>
      </c>
      <c r="S15" s="18">
        <f t="shared" si="8"/>
        <v>50634813</v>
      </c>
      <c r="T15" s="18">
        <f t="shared" si="8"/>
        <v>50634813</v>
      </c>
      <c r="U15" s="25">
        <f t="shared" si="2"/>
        <v>19365187</v>
      </c>
      <c r="V15" s="26">
        <f t="shared" si="3"/>
        <v>0.72335447142857145</v>
      </c>
      <c r="W15" s="26">
        <f t="shared" si="4"/>
        <v>0.72335447142857145</v>
      </c>
      <c r="X15" s="26">
        <f t="shared" si="5"/>
        <v>0.72335447142857145</v>
      </c>
      <c r="Y15" s="7"/>
      <c r="Z15" s="7"/>
    </row>
    <row r="16" spans="1:26" ht="35.1" customHeight="1" thickTop="1" thickBot="1">
      <c r="A16" s="10" t="s">
        <v>20</v>
      </c>
      <c r="B16" s="10" t="s">
        <v>26</v>
      </c>
      <c r="C16" s="10" t="s">
        <v>29</v>
      </c>
      <c r="D16" s="10" t="s">
        <v>24</v>
      </c>
      <c r="E16" s="10" t="s">
        <v>30</v>
      </c>
      <c r="F16" s="10" t="s">
        <v>22</v>
      </c>
      <c r="G16" s="10" t="s">
        <v>39</v>
      </c>
      <c r="H16" s="10" t="s">
        <v>34</v>
      </c>
      <c r="I16" s="11" t="s">
        <v>31</v>
      </c>
      <c r="J16" s="12">
        <v>60000000</v>
      </c>
      <c r="K16" s="12">
        <v>10000000</v>
      </c>
      <c r="L16" s="12">
        <v>0</v>
      </c>
      <c r="M16" s="12">
        <v>70000000</v>
      </c>
      <c r="N16" s="12">
        <v>0</v>
      </c>
      <c r="O16" s="15">
        <f t="shared" si="6"/>
        <v>70000000</v>
      </c>
      <c r="P16" s="12">
        <v>50634813</v>
      </c>
      <c r="Q16" s="12">
        <v>19365187</v>
      </c>
      <c r="R16" s="12">
        <v>50634813</v>
      </c>
      <c r="S16" s="12">
        <v>50634813</v>
      </c>
      <c r="T16" s="12">
        <v>50634813</v>
      </c>
      <c r="U16" s="13">
        <f t="shared" si="2"/>
        <v>19365187</v>
      </c>
      <c r="V16" s="14">
        <f t="shared" si="3"/>
        <v>0.72335447142857145</v>
      </c>
      <c r="W16" s="14">
        <f t="shared" si="4"/>
        <v>0.72335447142857145</v>
      </c>
      <c r="X16" s="14">
        <f t="shared" si="5"/>
        <v>0.72335447142857145</v>
      </c>
      <c r="Y16" s="7"/>
      <c r="Z16" s="7"/>
    </row>
    <row r="17" spans="1:26" ht="35.1" customHeight="1" thickTop="1" thickBot="1">
      <c r="A17" s="16" t="s">
        <v>20</v>
      </c>
      <c r="B17" s="16" t="s">
        <v>32</v>
      </c>
      <c r="C17" s="16"/>
      <c r="D17" s="16"/>
      <c r="E17" s="16"/>
      <c r="F17" s="16"/>
      <c r="G17" s="16"/>
      <c r="H17" s="16"/>
      <c r="I17" s="17" t="s">
        <v>44</v>
      </c>
      <c r="J17" s="18">
        <f>+J18</f>
        <v>4046000</v>
      </c>
      <c r="K17" s="18">
        <f t="shared" ref="K17:T17" si="9">+K18</f>
        <v>0</v>
      </c>
      <c r="L17" s="18">
        <f t="shared" si="9"/>
        <v>0</v>
      </c>
      <c r="M17" s="18">
        <f t="shared" si="9"/>
        <v>4046000</v>
      </c>
      <c r="N17" s="18">
        <f t="shared" si="9"/>
        <v>0</v>
      </c>
      <c r="O17" s="18">
        <f t="shared" si="9"/>
        <v>4046000</v>
      </c>
      <c r="P17" s="18">
        <f t="shared" si="9"/>
        <v>0</v>
      </c>
      <c r="Q17" s="18">
        <f t="shared" si="9"/>
        <v>4046000</v>
      </c>
      <c r="R17" s="18">
        <f t="shared" si="9"/>
        <v>0</v>
      </c>
      <c r="S17" s="18">
        <f t="shared" si="9"/>
        <v>0</v>
      </c>
      <c r="T17" s="18">
        <f t="shared" si="9"/>
        <v>0</v>
      </c>
      <c r="U17" s="25">
        <f t="shared" si="2"/>
        <v>4046000</v>
      </c>
      <c r="V17" s="26">
        <f t="shared" si="3"/>
        <v>0</v>
      </c>
      <c r="W17" s="26">
        <f t="shared" si="4"/>
        <v>0</v>
      </c>
      <c r="X17" s="26">
        <f t="shared" si="5"/>
        <v>0</v>
      </c>
      <c r="Y17" s="7"/>
      <c r="Z17" s="7"/>
    </row>
    <row r="18" spans="1:26" ht="35.1" customHeight="1" thickTop="1" thickBot="1">
      <c r="A18" s="10" t="s">
        <v>20</v>
      </c>
      <c r="B18" s="10" t="s">
        <v>32</v>
      </c>
      <c r="C18" s="10" t="s">
        <v>21</v>
      </c>
      <c r="D18" s="10"/>
      <c r="E18" s="10"/>
      <c r="F18" s="10" t="s">
        <v>22</v>
      </c>
      <c r="G18" s="10" t="s">
        <v>39</v>
      </c>
      <c r="H18" s="10" t="s">
        <v>34</v>
      </c>
      <c r="I18" s="11" t="s">
        <v>33</v>
      </c>
      <c r="J18" s="12">
        <v>4046000</v>
      </c>
      <c r="K18" s="12">
        <v>0</v>
      </c>
      <c r="L18" s="12">
        <v>0</v>
      </c>
      <c r="M18" s="12">
        <v>4046000</v>
      </c>
      <c r="N18" s="12">
        <v>0</v>
      </c>
      <c r="O18" s="15">
        <f t="shared" si="6"/>
        <v>4046000</v>
      </c>
      <c r="P18" s="12">
        <v>0</v>
      </c>
      <c r="Q18" s="12">
        <v>4046000</v>
      </c>
      <c r="R18" s="12">
        <v>0</v>
      </c>
      <c r="S18" s="12">
        <v>0</v>
      </c>
      <c r="T18" s="12">
        <v>0</v>
      </c>
      <c r="U18" s="13">
        <f t="shared" si="2"/>
        <v>4046000</v>
      </c>
      <c r="V18" s="14">
        <f t="shared" si="3"/>
        <v>0</v>
      </c>
      <c r="W18" s="14">
        <f t="shared" si="4"/>
        <v>0</v>
      </c>
      <c r="X18" s="14">
        <f t="shared" si="5"/>
        <v>0</v>
      </c>
      <c r="Y18" s="7"/>
      <c r="Z18" s="7"/>
    </row>
    <row r="19" spans="1:26" ht="35.1" customHeight="1" thickTop="1" thickBot="1">
      <c r="A19" s="16" t="s">
        <v>35</v>
      </c>
      <c r="B19" s="16"/>
      <c r="C19" s="16"/>
      <c r="D19" s="16"/>
      <c r="E19" s="16"/>
      <c r="F19" s="16"/>
      <c r="G19" s="16"/>
      <c r="H19" s="16"/>
      <c r="I19" s="17" t="s">
        <v>45</v>
      </c>
      <c r="J19" s="18">
        <f>+J20</f>
        <v>9778779830</v>
      </c>
      <c r="K19" s="18">
        <f t="shared" ref="K19:T19" si="10">+K20</f>
        <v>0</v>
      </c>
      <c r="L19" s="18">
        <f t="shared" si="10"/>
        <v>0</v>
      </c>
      <c r="M19" s="18">
        <f t="shared" si="10"/>
        <v>9778779830</v>
      </c>
      <c r="N19" s="18">
        <f t="shared" si="10"/>
        <v>0</v>
      </c>
      <c r="O19" s="18">
        <f t="shared" si="10"/>
        <v>9778779830</v>
      </c>
      <c r="P19" s="18">
        <f t="shared" si="10"/>
        <v>9098140612.3299999</v>
      </c>
      <c r="Q19" s="18">
        <f t="shared" si="10"/>
        <v>680639217.66999996</v>
      </c>
      <c r="R19" s="18">
        <f t="shared" si="10"/>
        <v>9098140612.3299999</v>
      </c>
      <c r="S19" s="18">
        <f t="shared" si="10"/>
        <v>8427393295</v>
      </c>
      <c r="T19" s="18">
        <f t="shared" si="10"/>
        <v>8427393295</v>
      </c>
      <c r="U19" s="25">
        <f t="shared" si="2"/>
        <v>680639217.67000008</v>
      </c>
      <c r="V19" s="26">
        <f t="shared" si="3"/>
        <v>0.93039630408878937</v>
      </c>
      <c r="W19" s="26">
        <f t="shared" si="4"/>
        <v>0.86180417613513238</v>
      </c>
      <c r="X19" s="26">
        <f t="shared" si="5"/>
        <v>0.86180417613513238</v>
      </c>
      <c r="Y19" s="7"/>
      <c r="Z19" s="7"/>
    </row>
    <row r="20" spans="1:26" ht="62.25" customHeight="1" thickTop="1" thickBot="1">
      <c r="A20" s="10" t="s">
        <v>35</v>
      </c>
      <c r="B20" s="10" t="s">
        <v>36</v>
      </c>
      <c r="C20" s="10" t="s">
        <v>37</v>
      </c>
      <c r="D20" s="10" t="s">
        <v>38</v>
      </c>
      <c r="E20" s="10"/>
      <c r="F20" s="10" t="s">
        <v>22</v>
      </c>
      <c r="G20" s="10" t="s">
        <v>39</v>
      </c>
      <c r="H20" s="10" t="s">
        <v>34</v>
      </c>
      <c r="I20" s="11" t="s">
        <v>41</v>
      </c>
      <c r="J20" s="12">
        <v>9778779830</v>
      </c>
      <c r="K20" s="12">
        <v>0</v>
      </c>
      <c r="L20" s="12">
        <v>0</v>
      </c>
      <c r="M20" s="12">
        <v>9778779830</v>
      </c>
      <c r="N20" s="12">
        <v>0</v>
      </c>
      <c r="O20" s="15">
        <f t="shared" si="6"/>
        <v>9778779830</v>
      </c>
      <c r="P20" s="12">
        <v>9098140612.3299999</v>
      </c>
      <c r="Q20" s="12">
        <v>680639217.66999996</v>
      </c>
      <c r="R20" s="12">
        <v>9098140612.3299999</v>
      </c>
      <c r="S20" s="12">
        <v>8427393295</v>
      </c>
      <c r="T20" s="12">
        <v>8427393295</v>
      </c>
      <c r="U20" s="13">
        <f t="shared" si="2"/>
        <v>680639217.67000008</v>
      </c>
      <c r="V20" s="14">
        <f t="shared" si="3"/>
        <v>0.93039630408878937</v>
      </c>
      <c r="W20" s="14">
        <f t="shared" si="4"/>
        <v>0.86180417613513238</v>
      </c>
      <c r="X20" s="14">
        <f t="shared" si="5"/>
        <v>0.86180417613513238</v>
      </c>
      <c r="Y20" s="7"/>
      <c r="Z20" s="7"/>
    </row>
    <row r="21" spans="1:26" ht="35.1" customHeight="1" thickTop="1" thickBot="1">
      <c r="A21" s="16"/>
      <c r="B21" s="16"/>
      <c r="C21" s="16"/>
      <c r="D21" s="16"/>
      <c r="E21" s="16"/>
      <c r="F21" s="16"/>
      <c r="G21" s="16"/>
      <c r="H21" s="16"/>
      <c r="I21" s="17" t="s">
        <v>50</v>
      </c>
      <c r="J21" s="18">
        <f>+J7+J19</f>
        <v>25871541830</v>
      </c>
      <c r="K21" s="18">
        <f t="shared" ref="K21:T21" si="11">+K7+K19</f>
        <v>378900000</v>
      </c>
      <c r="L21" s="18">
        <f t="shared" si="11"/>
        <v>378900000</v>
      </c>
      <c r="M21" s="18">
        <f t="shared" si="11"/>
        <v>25871541830</v>
      </c>
      <c r="N21" s="18">
        <f t="shared" si="11"/>
        <v>241377000</v>
      </c>
      <c r="O21" s="18">
        <f t="shared" si="11"/>
        <v>25630164830</v>
      </c>
      <c r="P21" s="18">
        <f t="shared" si="11"/>
        <v>24224085959.290001</v>
      </c>
      <c r="Q21" s="18">
        <f t="shared" si="11"/>
        <v>1406078870.71</v>
      </c>
      <c r="R21" s="18">
        <f t="shared" si="11"/>
        <v>24224085959.290001</v>
      </c>
      <c r="S21" s="18">
        <f t="shared" si="11"/>
        <v>23536755430.529999</v>
      </c>
      <c r="T21" s="18">
        <f t="shared" si="11"/>
        <v>23536755430.529999</v>
      </c>
      <c r="U21" s="25">
        <f t="shared" si="2"/>
        <v>1406078870.7099991</v>
      </c>
      <c r="V21" s="26">
        <f t="shared" si="3"/>
        <v>0.94513968677001292</v>
      </c>
      <c r="W21" s="26">
        <f t="shared" si="4"/>
        <v>0.91832243712222739</v>
      </c>
      <c r="X21" s="26">
        <f t="shared" si="5"/>
        <v>0.91832243712222739</v>
      </c>
      <c r="Y21" s="7"/>
      <c r="Z21" s="7"/>
    </row>
    <row r="22" spans="1:26" ht="15.75" thickTop="1">
      <c r="A22" s="5" t="s">
        <v>54</v>
      </c>
      <c r="B22" s="20"/>
      <c r="C22" s="20"/>
      <c r="D22" s="20"/>
      <c r="E22" s="21"/>
      <c r="F22" s="5"/>
      <c r="G22" s="5"/>
      <c r="H22" s="5"/>
      <c r="I22" s="22"/>
      <c r="J22" s="5"/>
      <c r="K22" s="6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1:26">
      <c r="A23" s="5" t="s">
        <v>55</v>
      </c>
      <c r="B23" s="5"/>
      <c r="C23" s="5"/>
      <c r="D23" s="5"/>
      <c r="E23" s="5"/>
      <c r="F23" s="5"/>
      <c r="G23" s="5"/>
      <c r="H23" s="5"/>
      <c r="I23" s="22"/>
      <c r="J23" s="5"/>
      <c r="K23" s="6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1:26">
      <c r="A24" s="5" t="s">
        <v>56</v>
      </c>
      <c r="B24" s="5"/>
      <c r="C24" s="5"/>
      <c r="D24" s="5"/>
      <c r="E24" s="5"/>
      <c r="F24" s="5"/>
      <c r="G24" s="5"/>
      <c r="H24" s="5"/>
      <c r="I24" s="22"/>
      <c r="J24" s="5"/>
      <c r="K24" s="6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1:26">
      <c r="A25" s="5" t="s">
        <v>58</v>
      </c>
      <c r="B25" s="5"/>
      <c r="C25" s="5"/>
      <c r="D25" s="5"/>
      <c r="E25" s="5"/>
      <c r="F25" s="5"/>
      <c r="G25" s="5"/>
      <c r="H25" s="5"/>
      <c r="I25" s="5"/>
      <c r="J25" s="5"/>
      <c r="K25" s="6"/>
      <c r="L25" s="19"/>
      <c r="M25" s="19"/>
      <c r="N25" s="19"/>
      <c r="O25" s="19"/>
      <c r="P25" s="19"/>
      <c r="Q25" s="23"/>
      <c r="R25" s="19"/>
      <c r="S25" s="19"/>
      <c r="T25" s="19"/>
      <c r="U25" s="19"/>
      <c r="V25" s="19"/>
      <c r="W25" s="19"/>
      <c r="X25" s="19"/>
      <c r="Y25" s="19"/>
    </row>
    <row r="26" spans="1:26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1:26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</row>
    <row r="28" spans="1:26" ht="24.9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6" ht="24.9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6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1:26" ht="24.95" customHeight="1">
      <c r="A30" s="24"/>
      <c r="B30" s="5"/>
      <c r="C30" s="5"/>
      <c r="D30" s="5"/>
      <c r="E30" s="5"/>
      <c r="F30" s="5"/>
      <c r="G30" s="5"/>
      <c r="H30" s="5"/>
      <c r="I30" s="5"/>
      <c r="J30" s="5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1:26" ht="24.95" customHeight="1">
      <c r="A31" s="24"/>
      <c r="B31" s="5"/>
      <c r="C31" s="5"/>
      <c r="D31" s="5"/>
      <c r="E31" s="5"/>
      <c r="F31" s="5"/>
      <c r="G31" s="5"/>
      <c r="H31" s="5"/>
      <c r="I31" s="5"/>
      <c r="J31" s="5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1:26" ht="24.95" customHeight="1">
      <c r="A32" s="24"/>
      <c r="B32" s="5"/>
      <c r="C32" s="5"/>
      <c r="D32" s="5"/>
      <c r="E32" s="5"/>
      <c r="F32" s="5"/>
      <c r="G32" s="5"/>
      <c r="H32" s="5"/>
      <c r="I32" s="5"/>
      <c r="J32" s="5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1:25" ht="24.95" customHeight="1">
      <c r="A33" s="24"/>
      <c r="B33" s="5"/>
      <c r="C33" s="5"/>
      <c r="D33" s="5"/>
      <c r="E33" s="5"/>
      <c r="F33" s="5"/>
      <c r="G33" s="5"/>
      <c r="H33" s="5"/>
      <c r="I33" s="5"/>
      <c r="J33" s="5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25">
      <c r="A34" s="24"/>
      <c r="B34" s="5"/>
      <c r="C34" s="5"/>
      <c r="D34" s="5"/>
      <c r="E34" s="5"/>
      <c r="F34" s="5"/>
      <c r="G34" s="5"/>
      <c r="H34" s="5"/>
      <c r="I34" s="5"/>
      <c r="J34" s="5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  <row r="35" spans="1:25">
      <c r="A35" s="24"/>
      <c r="B35" s="5"/>
      <c r="C35" s="5"/>
      <c r="D35" s="5"/>
      <c r="E35" s="5"/>
      <c r="F35" s="5"/>
      <c r="G35" s="5"/>
      <c r="H35" s="5"/>
      <c r="I35" s="5"/>
      <c r="J35" s="5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1:25">
      <c r="A36" s="24"/>
      <c r="B36" s="5"/>
      <c r="C36" s="5"/>
      <c r="D36" s="5"/>
      <c r="E36" s="5"/>
      <c r="F36" s="5"/>
      <c r="G36" s="5"/>
      <c r="H36" s="5"/>
      <c r="I36" s="5"/>
      <c r="J36" s="5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1: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3"/>
      <c r="V37" s="4"/>
      <c r="W37" s="4"/>
      <c r="X37" s="4"/>
    </row>
    <row r="38" spans="1: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3"/>
      <c r="V38" s="4"/>
      <c r="W38" s="4"/>
      <c r="X38" s="4"/>
    </row>
    <row r="39" spans="1: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3"/>
      <c r="V39" s="4"/>
      <c r="W39" s="4"/>
      <c r="X39" s="4"/>
    </row>
    <row r="40" spans="1: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3"/>
      <c r="V40" s="4"/>
      <c r="W40" s="4"/>
      <c r="X40" s="4"/>
    </row>
    <row r="41" spans="1: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3"/>
      <c r="V41" s="4"/>
      <c r="W41" s="4"/>
      <c r="X41" s="4"/>
    </row>
    <row r="42" spans="1: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3"/>
      <c r="V42" s="4"/>
      <c r="W42" s="4"/>
      <c r="X42" s="4"/>
    </row>
    <row r="43" spans="1: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3"/>
      <c r="V43" s="4"/>
      <c r="W43" s="4"/>
      <c r="X43" s="4"/>
    </row>
    <row r="44" spans="1: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3"/>
      <c r="V44" s="4"/>
      <c r="W44" s="4"/>
      <c r="X44" s="4"/>
    </row>
    <row r="45" spans="1: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3"/>
      <c r="V45" s="4"/>
      <c r="W45" s="4"/>
      <c r="X45" s="4"/>
    </row>
    <row r="46" spans="1: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3"/>
      <c r="V46" s="4"/>
      <c r="W46" s="4"/>
      <c r="X46" s="4"/>
    </row>
    <row r="47" spans="1: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3"/>
      <c r="V47" s="4"/>
      <c r="W47" s="4"/>
      <c r="X47" s="4"/>
    </row>
    <row r="48" spans="1: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3"/>
      <c r="V48" s="4"/>
      <c r="W48" s="4"/>
      <c r="X48" s="4"/>
    </row>
    <row r="49" spans="1:2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3"/>
      <c r="V49" s="4"/>
      <c r="W49" s="4"/>
      <c r="X49" s="4"/>
    </row>
    <row r="50" spans="1:2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3"/>
      <c r="V50" s="4"/>
      <c r="W50" s="4"/>
      <c r="X50" s="4"/>
    </row>
    <row r="51" spans="1:2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3"/>
      <c r="V51" s="3"/>
      <c r="W51" s="3"/>
      <c r="X51" s="3"/>
    </row>
    <row r="52" spans="1:24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3"/>
      <c r="V52" s="3"/>
      <c r="W52" s="3"/>
      <c r="X52" s="3"/>
    </row>
    <row r="53" spans="1:2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3"/>
      <c r="V53" s="3"/>
      <c r="W53" s="3"/>
      <c r="X53" s="3"/>
    </row>
    <row r="54" spans="1:2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3"/>
      <c r="V54" s="3"/>
      <c r="W54" s="3"/>
      <c r="X54" s="3"/>
    </row>
    <row r="55" spans="1:2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3"/>
      <c r="V55" s="3"/>
      <c r="W55" s="3"/>
      <c r="X55" s="3"/>
    </row>
    <row r="56" spans="1:2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3"/>
      <c r="V56" s="3"/>
      <c r="W56" s="3"/>
      <c r="X56" s="3"/>
    </row>
    <row r="57" spans="1:2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3"/>
      <c r="V57" s="3"/>
      <c r="W57" s="3"/>
      <c r="X57" s="3"/>
    </row>
    <row r="58" spans="1:2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3"/>
      <c r="V58" s="3"/>
      <c r="W58" s="3"/>
      <c r="X58" s="3"/>
    </row>
    <row r="59" spans="1:2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3"/>
      <c r="V59" s="3"/>
      <c r="W59" s="3"/>
      <c r="X59" s="3"/>
    </row>
    <row r="60" spans="1:2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3"/>
      <c r="V60" s="3"/>
      <c r="W60" s="3"/>
      <c r="X60" s="3"/>
    </row>
    <row r="61" spans="1:2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3"/>
      <c r="V61" s="3"/>
      <c r="W61" s="3"/>
      <c r="X61" s="3"/>
    </row>
    <row r="62" spans="1:2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3"/>
      <c r="V62" s="3"/>
      <c r="W62" s="3"/>
      <c r="X62" s="3"/>
    </row>
    <row r="63" spans="1:2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3"/>
      <c r="V63" s="3"/>
      <c r="W63" s="3"/>
      <c r="X63" s="3"/>
    </row>
    <row r="64" spans="1:2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3"/>
      <c r="V64" s="3"/>
      <c r="W64" s="3"/>
      <c r="X64" s="3"/>
    </row>
    <row r="65" spans="1:2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3"/>
      <c r="V65" s="3"/>
      <c r="W65" s="3"/>
      <c r="X65" s="3"/>
    </row>
    <row r="66" spans="1:2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3"/>
      <c r="V66" s="3"/>
      <c r="W66" s="3"/>
      <c r="X66" s="3"/>
    </row>
    <row r="67" spans="1:2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3"/>
      <c r="V67" s="3"/>
      <c r="W67" s="3"/>
      <c r="X67" s="3"/>
    </row>
    <row r="68" spans="1:2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3"/>
      <c r="V68" s="3"/>
      <c r="W68" s="3"/>
      <c r="X68" s="3"/>
    </row>
    <row r="69" spans="1:2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3"/>
      <c r="V69" s="3"/>
      <c r="W69" s="3"/>
      <c r="X69" s="3"/>
    </row>
    <row r="70" spans="1:2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3"/>
      <c r="V70" s="3"/>
      <c r="W70" s="3"/>
      <c r="X70" s="3"/>
    </row>
    <row r="71" spans="1:2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3"/>
      <c r="V71" s="3"/>
      <c r="W71" s="3"/>
      <c r="X71" s="3"/>
    </row>
    <row r="72" spans="1:24" ht="35.1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3"/>
      <c r="V72" s="3"/>
      <c r="W72" s="3"/>
      <c r="X72" s="3"/>
    </row>
    <row r="73" spans="1:24" ht="35.1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3"/>
      <c r="V73" s="3"/>
      <c r="W73" s="3"/>
      <c r="X73" s="3"/>
    </row>
    <row r="74" spans="1:24" ht="35.1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3"/>
      <c r="V74" s="3"/>
      <c r="W74" s="3"/>
      <c r="X74" s="3"/>
    </row>
    <row r="75" spans="1:24" ht="35.1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3"/>
      <c r="V75" s="3"/>
      <c r="W75" s="3"/>
      <c r="X75" s="3"/>
    </row>
    <row r="76" spans="1:24" ht="35.1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3"/>
      <c r="V76" s="3"/>
      <c r="W76" s="3"/>
      <c r="X76" s="3"/>
    </row>
    <row r="77" spans="1:24" ht="35.1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3"/>
      <c r="V77" s="3"/>
      <c r="W77" s="3"/>
      <c r="X77" s="3"/>
    </row>
    <row r="78" spans="1:24" ht="35.1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3"/>
      <c r="V78" s="3"/>
      <c r="W78" s="3"/>
      <c r="X78" s="3"/>
    </row>
    <row r="79" spans="1:24" ht="35.1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3"/>
      <c r="V79" s="3"/>
      <c r="W79" s="3"/>
      <c r="X79" s="3"/>
    </row>
    <row r="80" spans="1:24" ht="35.1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3"/>
      <c r="V80" s="3"/>
      <c r="W80" s="3"/>
      <c r="X80" s="3"/>
    </row>
    <row r="81" spans="1:24" ht="35.1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3"/>
      <c r="V81" s="3"/>
      <c r="W81" s="3"/>
      <c r="X81" s="3"/>
    </row>
    <row r="82" spans="1:24" ht="35.1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3"/>
      <c r="V82" s="3"/>
      <c r="W82" s="3"/>
      <c r="X82" s="3"/>
    </row>
    <row r="83" spans="1:24" ht="35.1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3"/>
      <c r="V83" s="3"/>
      <c r="W83" s="3"/>
      <c r="X83" s="3"/>
    </row>
    <row r="84" spans="1:24" ht="35.1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3"/>
      <c r="V84" s="3"/>
      <c r="W84" s="3"/>
      <c r="X84" s="3"/>
    </row>
    <row r="85" spans="1:24" ht="35.1" customHeight="1">
      <c r="U85" s="2"/>
      <c r="V85" s="2"/>
      <c r="W85" s="2"/>
      <c r="X85" s="2"/>
    </row>
    <row r="86" spans="1:24" ht="35.1" customHeight="1"/>
    <row r="87" spans="1:24" ht="15" customHeight="1"/>
    <row r="88" spans="1:24" ht="15" customHeight="1"/>
    <row r="89" spans="1:24" ht="15" customHeight="1"/>
    <row r="90" spans="1:24" ht="15" customHeight="1"/>
    <row r="91" spans="1:24" ht="15" customHeight="1"/>
    <row r="92" spans="1:24" ht="15" customHeight="1"/>
    <row r="93" spans="1:24" ht="15" customHeight="1"/>
    <row r="94" spans="1:24" ht="15" customHeight="1"/>
    <row r="95" spans="1:24" ht="15" customHeight="1"/>
    <row r="96" spans="1:24" ht="15" customHeight="1"/>
    <row r="97" ht="15" customHeight="1"/>
    <row r="98" ht="15" customHeight="1"/>
    <row r="99" ht="15" customHeight="1"/>
    <row r="100" ht="15" customHeight="1"/>
    <row r="101" ht="15" customHeight="1"/>
  </sheetData>
  <mergeCells count="3">
    <mergeCell ref="A2:X2"/>
    <mergeCell ref="A3:X3"/>
    <mergeCell ref="A4:X4"/>
  </mergeCells>
  <printOptions horizontalCentered="1"/>
  <pageMargins left="0" right="0" top="0.59055118110236227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 </vt:lpstr>
      <vt:lpstr>'DIRECCION DE COMERCIO EXT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2023-01-30T17:17:15Z</cp:lastPrinted>
  <dcterms:created xsi:type="dcterms:W3CDTF">2023-01-23T15:04:47Z</dcterms:created>
  <dcterms:modified xsi:type="dcterms:W3CDTF">2023-01-30T17:17:18Z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