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AGOSTO 31 DE 2022 PRESPTO\PDF\"/>
    </mc:Choice>
  </mc:AlternateContent>
  <bookViews>
    <workbookView xWindow="240" yWindow="120" windowWidth="18060" windowHeight="7050"/>
  </bookViews>
  <sheets>
    <sheet name="GESTION GENERAL " sheetId="1" r:id="rId1"/>
  </sheets>
  <definedNames>
    <definedName name="_xlnm.Print_Titles" localSheetId="0">'GESTION GENERAL '!$6:$6</definedName>
  </definedNames>
  <calcPr calcId="152511"/>
</workbook>
</file>

<file path=xl/calcChain.xml><?xml version="1.0" encoding="utf-8"?>
<calcChain xmlns="http://schemas.openxmlformats.org/spreadsheetml/2006/main">
  <c r="V65" i="1" l="1"/>
  <c r="U65" i="1"/>
  <c r="T65" i="1"/>
  <c r="V64" i="1"/>
  <c r="U64" i="1"/>
  <c r="T64" i="1"/>
  <c r="V63" i="1"/>
  <c r="U63" i="1"/>
  <c r="T63" i="1"/>
  <c r="V62" i="1"/>
  <c r="U62" i="1"/>
  <c r="T62" i="1"/>
  <c r="V61" i="1"/>
  <c r="U61" i="1"/>
  <c r="T61" i="1"/>
  <c r="V60" i="1"/>
  <c r="U60" i="1"/>
  <c r="T60" i="1"/>
  <c r="V59" i="1"/>
  <c r="U59" i="1"/>
  <c r="T59" i="1"/>
  <c r="V58" i="1"/>
  <c r="U58" i="1"/>
  <c r="T58" i="1"/>
  <c r="V57" i="1"/>
  <c r="U57" i="1"/>
  <c r="T57" i="1"/>
  <c r="V56" i="1"/>
  <c r="U56" i="1"/>
  <c r="T56" i="1"/>
  <c r="V55" i="1"/>
  <c r="U55" i="1"/>
  <c r="T55" i="1"/>
  <c r="V54" i="1"/>
  <c r="U54" i="1"/>
  <c r="T54" i="1"/>
  <c r="V53" i="1"/>
  <c r="U53" i="1"/>
  <c r="T53" i="1"/>
  <c r="V52" i="1"/>
  <c r="U52" i="1"/>
  <c r="T52" i="1"/>
  <c r="V51" i="1"/>
  <c r="U51" i="1"/>
  <c r="T51" i="1"/>
  <c r="V50" i="1"/>
  <c r="U50" i="1"/>
  <c r="T50" i="1"/>
  <c r="V49" i="1"/>
  <c r="U49" i="1"/>
  <c r="T49" i="1"/>
  <c r="V48" i="1"/>
  <c r="U48" i="1"/>
  <c r="T48" i="1"/>
  <c r="V46" i="1"/>
  <c r="U46" i="1"/>
  <c r="T46" i="1"/>
  <c r="V45" i="1"/>
  <c r="U45" i="1"/>
  <c r="T45" i="1"/>
  <c r="V44" i="1"/>
  <c r="U44" i="1"/>
  <c r="T44" i="1"/>
  <c r="V43" i="1"/>
  <c r="U43" i="1"/>
  <c r="T43" i="1"/>
  <c r="V42" i="1"/>
  <c r="U42" i="1"/>
  <c r="T42" i="1"/>
  <c r="V41" i="1"/>
  <c r="U41" i="1"/>
  <c r="T41" i="1"/>
  <c r="V40" i="1"/>
  <c r="U40" i="1"/>
  <c r="T40" i="1"/>
  <c r="V38" i="1"/>
  <c r="U38" i="1"/>
  <c r="T38" i="1"/>
  <c r="V37" i="1"/>
  <c r="U37" i="1"/>
  <c r="T37" i="1"/>
  <c r="V36" i="1"/>
  <c r="U36" i="1"/>
  <c r="T36" i="1"/>
  <c r="V35" i="1"/>
  <c r="U35" i="1"/>
  <c r="T35" i="1"/>
  <c r="V34" i="1"/>
  <c r="U34" i="1"/>
  <c r="T34" i="1"/>
  <c r="V32" i="1"/>
  <c r="U32" i="1"/>
  <c r="T32" i="1"/>
  <c r="V30" i="1"/>
  <c r="U30" i="1"/>
  <c r="T30" i="1"/>
  <c r="V29" i="1"/>
  <c r="U29" i="1"/>
  <c r="T29" i="1"/>
  <c r="V27" i="1"/>
  <c r="U27" i="1"/>
  <c r="T27" i="1"/>
  <c r="V26" i="1"/>
  <c r="U26" i="1"/>
  <c r="T26" i="1"/>
  <c r="V25" i="1"/>
  <c r="U25" i="1"/>
  <c r="T25" i="1"/>
  <c r="V24" i="1"/>
  <c r="U24" i="1"/>
  <c r="T24" i="1"/>
  <c r="V23" i="1"/>
  <c r="U23" i="1"/>
  <c r="T23" i="1"/>
  <c r="V22" i="1"/>
  <c r="U22" i="1"/>
  <c r="T22" i="1"/>
  <c r="V21" i="1"/>
  <c r="U21" i="1"/>
  <c r="T21" i="1"/>
  <c r="V20" i="1"/>
  <c r="U20" i="1"/>
  <c r="T20" i="1"/>
  <c r="V19" i="1"/>
  <c r="U19" i="1"/>
  <c r="T19" i="1"/>
  <c r="V18" i="1"/>
  <c r="U18" i="1"/>
  <c r="T18" i="1"/>
  <c r="V17" i="1"/>
  <c r="U17" i="1"/>
  <c r="T17" i="1"/>
  <c r="V16" i="1"/>
  <c r="U16" i="1"/>
  <c r="T16" i="1"/>
  <c r="V15" i="1"/>
  <c r="U15" i="1"/>
  <c r="T15" i="1"/>
  <c r="V13" i="1"/>
  <c r="U13" i="1"/>
  <c r="T13" i="1"/>
  <c r="V11" i="1"/>
  <c r="U11" i="1"/>
  <c r="T11" i="1"/>
  <c r="V10" i="1"/>
  <c r="U10" i="1"/>
  <c r="T10" i="1"/>
  <c r="V9" i="1"/>
  <c r="U9" i="1"/>
  <c r="T9"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2" i="1"/>
  <c r="S30" i="1"/>
  <c r="S29" i="1"/>
  <c r="S27" i="1"/>
  <c r="S26" i="1"/>
  <c r="S25" i="1"/>
  <c r="S24" i="1"/>
  <c r="S23" i="1"/>
  <c r="S22" i="1"/>
  <c r="S21" i="1"/>
  <c r="S20" i="1"/>
  <c r="S19" i="1"/>
  <c r="S18" i="1"/>
  <c r="S17" i="1"/>
  <c r="S16" i="1"/>
  <c r="S15" i="1"/>
  <c r="S13" i="1"/>
  <c r="S11" i="1"/>
  <c r="S10" i="1"/>
  <c r="S9" i="1"/>
  <c r="R33" i="1"/>
  <c r="Q33" i="1"/>
  <c r="P33" i="1"/>
  <c r="O33" i="1"/>
  <c r="N33" i="1"/>
  <c r="M33" i="1"/>
  <c r="L33" i="1"/>
  <c r="K33" i="1"/>
  <c r="J33" i="1"/>
  <c r="R31" i="1"/>
  <c r="Q31" i="1"/>
  <c r="P31" i="1"/>
  <c r="O31" i="1"/>
  <c r="N31" i="1"/>
  <c r="M31" i="1"/>
  <c r="L31" i="1"/>
  <c r="K31" i="1"/>
  <c r="J31" i="1"/>
  <c r="R28" i="1"/>
  <c r="Q28" i="1"/>
  <c r="P28" i="1"/>
  <c r="O28" i="1"/>
  <c r="N28" i="1"/>
  <c r="M28" i="1"/>
  <c r="L28" i="1"/>
  <c r="K28" i="1"/>
  <c r="J28" i="1"/>
  <c r="R14" i="1"/>
  <c r="Q14" i="1"/>
  <c r="P14" i="1"/>
  <c r="O14" i="1"/>
  <c r="N14" i="1"/>
  <c r="M14" i="1"/>
  <c r="L14" i="1"/>
  <c r="K14" i="1"/>
  <c r="J14" i="1"/>
  <c r="R12" i="1"/>
  <c r="Q12" i="1"/>
  <c r="P12" i="1"/>
  <c r="O12" i="1"/>
  <c r="N12" i="1"/>
  <c r="M12" i="1"/>
  <c r="L12" i="1"/>
  <c r="K12" i="1"/>
  <c r="J12" i="1"/>
  <c r="R8" i="1"/>
  <c r="Q8" i="1"/>
  <c r="P8" i="1"/>
  <c r="O8" i="1"/>
  <c r="N8" i="1"/>
  <c r="M8" i="1"/>
  <c r="L8" i="1"/>
  <c r="K8" i="1"/>
  <c r="J8" i="1"/>
  <c r="S8" i="1" l="1"/>
  <c r="S31" i="1"/>
  <c r="S14" i="1"/>
  <c r="V14" i="1"/>
  <c r="V31" i="1"/>
  <c r="V8" i="1"/>
  <c r="T8" i="1"/>
  <c r="U8" i="1"/>
  <c r="U14" i="1"/>
  <c r="U31" i="1"/>
  <c r="T12" i="1"/>
  <c r="T28" i="1"/>
  <c r="T33" i="1"/>
  <c r="U12" i="1"/>
  <c r="U28" i="1"/>
  <c r="V12" i="1"/>
  <c r="T14" i="1"/>
  <c r="V28" i="1"/>
  <c r="T31" i="1"/>
  <c r="V33" i="1"/>
  <c r="S12" i="1"/>
  <c r="U33" i="1"/>
  <c r="S33" i="1"/>
  <c r="S28" i="1"/>
  <c r="M7" i="1"/>
  <c r="P7" i="1"/>
  <c r="L7" i="1"/>
  <c r="L66" i="1" s="1"/>
  <c r="O7" i="1"/>
  <c r="O66" i="1" s="1"/>
  <c r="R7" i="1"/>
  <c r="J7" i="1"/>
  <c r="J66" i="1" s="1"/>
  <c r="Q7" i="1"/>
  <c r="K7" i="1"/>
  <c r="K66" i="1" s="1"/>
  <c r="N7" i="1"/>
  <c r="N66" i="1" s="1"/>
  <c r="M66" i="1" l="1"/>
  <c r="S7" i="1"/>
  <c r="Q66" i="1"/>
  <c r="U66" i="1" s="1"/>
  <c r="U7" i="1"/>
  <c r="R66" i="1"/>
  <c r="V66" i="1" s="1"/>
  <c r="V7" i="1"/>
  <c r="P66" i="1"/>
  <c r="T7" i="1"/>
  <c r="T66" i="1" l="1"/>
  <c r="S66" i="1"/>
</calcChain>
</file>

<file path=xl/sharedStrings.xml><?xml version="1.0" encoding="utf-8"?>
<sst xmlns="http://schemas.openxmlformats.org/spreadsheetml/2006/main" count="481" uniqueCount="129">
  <si>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</si>
  <si>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</si>
  <si>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</si>
  <si>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</si>
  <si>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</si>
  <si>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</si>
  <si>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</si>
  <si>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</si>
  <si>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</si>
  <si>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</si>
  <si>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</si>
  <si>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</si>
  <si>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</si>
  <si>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</si>
  <si>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</si>
  <si>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</si>
  <si>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</si>
  <si>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</si>
  <si>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</si>
  <si>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</si>
  <si>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</si>
  <si>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</si>
  <si>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</si>
  <si>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</si>
  <si>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</si>
  <si>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</si>
  <si>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</si>
  <si>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</si>
  <si>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</si>
  <si>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</si>
  <si>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</si>
  <si>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</si>
  <si>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</si>
  <si>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</si>
  <si>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</si>
  <si>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</si>
  <si>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</si>
  <si>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</si>
  <si>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</si>
  <si>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</si>
  <si>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</si>
  <si>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</si>
  <si>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</si>
  <si>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</si>
  <si>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</si>
  <si>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</si>
  <si>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</si>
  <si>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</si>
  <si>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</si>
  <si>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</si>
  <si>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</si>
  <si>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</si>
  <si>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</si>
  <si>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</si>
  <si>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</si>
  <si>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</si>
  <si>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</si>
  <si>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</si>
  <si>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</si>
  <si>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</si>
  <si>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</si>
  <si>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</si>
  <si>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</si>
  <si>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</si>
  <si>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</si>
  <si>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</si>
  <si>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</si>
  <si>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</si>
  <si>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</si>
  <si>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</si>
  <si>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</si>
  <si>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</si>
  <si>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</si>
  <si>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</si>
  <si>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</si>
  <si>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</si>
  <si>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</si>
  <si>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</si>
  <si>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</si>
  <si>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</si>
  <si>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</si>
  <si>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</si>
  <si>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</si>
  <si>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</si>
  <si>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</si>
  <si>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</si>
  <si>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</si>
  <si>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</si>
  <si>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</si>
  <si>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</si>
  <si>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</si>
  <si>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</si>
  <si>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</si>
  <si>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</si>
  <si>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</si>
  <si>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</si>
  <si>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</si>
  <si>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</si>
  <si>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</si>
  <si>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</si>
  <si>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</si>
  <si>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</si>
  <si>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</si>
  <si>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</si>
  <si>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</si>
  <si>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POR TRIBUTOS, MULTAS, SANCIONES E INTERESES DE MORA</t>
  </si>
  <si>
    <t xml:space="preserve">SERVICIO DE LA DEUDA PUBLICA INTERNA </t>
  </si>
  <si>
    <t xml:space="preserve">GASTOS DE INVERSION </t>
  </si>
  <si>
    <t>APROPIACION SIN COMPROMETER</t>
  </si>
  <si>
    <t>MINISTERIO DE COMERCIO INDUSTRIA Y TURISMO</t>
  </si>
  <si>
    <t>EJECUCIÓN PRESUPUESTAL ACUMULADA CON CORTE AL 31 DE AGOSTO DE 2022</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</si>
  <si>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</si>
  <si>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</si>
  <si>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</si>
  <si>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</si>
  <si>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</si>
  <si>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8"/>
        <rFont val="Arial"/>
        <family val="2"/>
      </rPr>
      <t>Nota 5</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</si>
  <si>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8"/>
        <rFont val="Arial"/>
        <family val="2"/>
      </rPr>
      <t>Nota 6</t>
    </r>
    <r>
      <rPr>
        <sz val="8"/>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</si>
  <si>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8"/>
        <rFont val="Arial"/>
        <family val="2"/>
      </rPr>
      <t>Nota 7</t>
    </r>
    <r>
      <rPr>
        <sz val="8"/>
        <rFont val="Arial"/>
        <family val="2"/>
      </rPr>
      <t>: Resolución No. 1940 del 09 de junio de 2022. Por la cual se efectúa una distribución en el  presupuesto de Gastos de Funcionamiento del Ministerio del Trabajo, para la vigencia fiscal de  2022. ($ 651.289.000)</t>
    </r>
  </si>
  <si>
    <r>
      <t xml:space="preserve">Nota 8: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</si>
  <si>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t xml:space="preserve">UNIDAD EJECUTORA 350101-000 GESTION GENERAL </t>
  </si>
  <si>
    <t>FECHA DE GENERACION : SEPTIEMBRE 01 DE 2022</t>
  </si>
  <si>
    <r>
      <t xml:space="preserve">Nota 9: </t>
    </r>
    <r>
      <rPr>
        <sz val="8"/>
        <rFont val="Arial"/>
        <family val="2"/>
      </rPr>
      <t>Resolución No. 0890 del 23 de Junio  del 2022. Por la cual se efectúa una modificación al anexo del Decreto de Liquidación en el presupuesto de Gastos de Funcionamiento del Ministerio de Comercio, Industria y Turismo para la vigencia fiscal 2022. ($ 56.963.182,00)</t>
    </r>
  </si>
  <si>
    <r>
      <t xml:space="preserve">Nota 10: </t>
    </r>
    <r>
      <rPr>
        <sz val="8"/>
        <rFont val="Arial"/>
        <family val="2"/>
      </rPr>
      <t>Resolución No. 2728 del 13 de julio de 2022. Por la cual se efectúa una distribución en el Presupuesto de Gastos de Funcionamiento del Ministerio de Trabajo, para la vigencia fiscal 2022. ($ 1.367.702.000)</t>
    </r>
  </si>
  <si>
    <r>
      <t xml:space="preserve">Nota 11: </t>
    </r>
    <r>
      <rPr>
        <sz val="8"/>
        <rFont val="Arial"/>
        <family val="2"/>
      </rPr>
      <t>Resolución No. 1110 del 27 de julio de 2022. Por la cual se efectúa una modificación al anexo del Decreto de Liquidacion en el Presupuesto de Gastos de Funcionamiento del Ministerio de Comercio Industria y Turismo, para la vigencia fiscal 2022. ($ 2.120.000,00)</t>
    </r>
  </si>
  <si>
    <t>COMP/ APR</t>
  </si>
  <si>
    <t>OBLIG/ APR</t>
  </si>
  <si>
    <t>PAGO/ APR</t>
  </si>
  <si>
    <t xml:space="preserve">TOTAL  PRESUPUESTO A+B+C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</si>
</sst>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x14ac:knownFonts="1">
    <font>
      <sz val="11"/>
      <color rgb="FF000000"/>
      <name val="Calibri"/>
      <family val="2"/>
      <scheme val="minor"/>
    </font>
    <font>
      <sz val="11"/>
      <name val="Calibri"/>
      <family val="2"/>
    </font>
    <font>
      <sz val="11"/>
      <name val="Calibri"/>
      <family val="2"/>
    </font>
    <font>
      <sz val="8"/>
      <color rgb="FF000000"/>
      <name val="Arial"/>
      <family val="2"/>
    </font>
    <font>
      <b/>
      <sz val="8"/>
      <color theme="0"/>
      <name val="Arial"/>
      <family val="2"/>
    </font>
    <font>
      <sz val="8"/>
      <color theme="0"/>
      <name val="Arial"/>
      <family val="2"/>
    </font>
    <font>
      <b/>
      <sz val="8"/>
      <color rgb="FF000000"/>
      <name val="Arial"/>
      <family val="2"/>
    </font>
    <font>
      <sz val="8"/>
      <name val="Arial"/>
      <family val="2"/>
    </font>
    <font>
      <b/>
      <sz val="8"/>
      <name val="Arial"/>
      <family val="2"/>
    </font>
    <font>
      <sz val="11"/>
      <name val="Arial"/>
      <family val="2"/>
    </font>
    <font>
      <b/>
      <sz val="11"/>
      <color rgb="FF000000"/>
      <name val="Arial"/>
      <family val="2"/>
    </font>
    <font>
      <b/>
      <sz val="8"/>
      <name val="Calibri"/>
      <family val="2"/>
    </font>
    <font>
      <b/>
      <sz val="8"/>
      <color theme="1" tint="4.9989318521683403E-2"/>
      <name val="Arial"/>
      <family val="2"/>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3">
    <border>
      <left/>
      <right/>
      <top/>
      <bottom/>
      <diagonal/>
    </border>
    <border>
      <left style="medium">
        <color rgb="FFD3D3D3"/>
      </left>
      <right style="medium">
        <color rgb="FFD3D3D3"/>
      </right>
      <top style="medium">
        <color rgb="FFD3D3D3"/>
      </top>
      <bottom style="medium">
        <color rgb="FFD3D3D3"/>
      </bottom>
      <diagonal/>
    </border>
    <border>
      <left style="medium">
        <color rgb="FFD3D3D3"/>
      </left>
      <right style="medium">
        <color rgb="FFD3D3D3"/>
      </right>
      <top/>
      <bottom style="medium">
        <color rgb="FFD3D3D3"/>
      </bottom>
      <diagonal/>
    </border>
  </borders>
  <cellStyleXfs count="1">
    <xf numFmtId="0" fontId="0" fillId="0" borderId="0"/>
  </cellStyleXfs>
  <cellXfs count="38">
    <xf numFmtId="0" fontId="1" fillId="0" borderId="0" xfId="0" applyFont="1" applyFill="1" applyBorder="1"/>
    <xf numFmtId="0" fontId="2" fillId="0" borderId="0" xfId="0" applyFont="1" applyFill="1" applyBorder="1" applyAlignment="1">
      <alignment horizontal="right"/>
    </xf>
    <xf numFmtId="0" fontId="2" fillId="0" borderId="0" xfId="0" applyFont="1" applyFill="1" applyBorder="1"/>
    <xf numFmtId="7" fontId="7" fillId="0" borderId="0" xfId="0" applyNumberFormat="1" applyFont="1" applyFill="1" applyBorder="1" applyAlignment="1">
      <alignment horizontal="right" vertical="center" wrapText="1"/>
    </xf>
    <xf numFmtId="10" fontId="7" fillId="0" borderId="0" xfId="0" applyNumberFormat="1" applyFont="1" applyFill="1" applyBorder="1" applyAlignment="1">
      <alignment horizontal="right" vertical="center" wrapText="1"/>
    </xf>
    <xf numFmtId="7" fontId="7" fillId="0" borderId="1" xfId="0" applyNumberFormat="1" applyFont="1" applyFill="1" applyBorder="1" applyAlignment="1">
      <alignment horizontal="right" vertical="center" wrapText="1"/>
    </xf>
    <xf numFmtId="10" fontId="7"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0" fontId="6" fillId="3"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left" vertical="center" wrapText="1" readingOrder="1"/>
    </xf>
    <xf numFmtId="7" fontId="6" fillId="3" borderId="1" xfId="0" applyNumberFormat="1" applyFont="1" applyFill="1" applyBorder="1" applyAlignment="1">
      <alignment horizontal="right" vertical="center" wrapText="1" readingOrder="1"/>
    </xf>
    <xf numFmtId="7" fontId="8" fillId="3" borderId="1" xfId="0" applyNumberFormat="1" applyFont="1" applyFill="1" applyBorder="1" applyAlignment="1">
      <alignment horizontal="right" vertical="center" wrapText="1"/>
    </xf>
    <xf numFmtId="10" fontId="8" fillId="3"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readingOrder="1"/>
    </xf>
    <xf numFmtId="0" fontId="7" fillId="0" borderId="0" xfId="0" applyFont="1" applyFill="1" applyBorder="1"/>
    <xf numFmtId="4" fontId="7" fillId="0" borderId="0" xfId="0" applyNumberFormat="1" applyFont="1" applyFill="1" applyBorder="1"/>
    <xf numFmtId="4" fontId="3" fillId="0" borderId="0" xfId="0" applyNumberFormat="1" applyFont="1" applyFill="1" applyBorder="1" applyAlignment="1">
      <alignment horizontal="right" vertical="center" wrapText="1" readingOrder="1"/>
    </xf>
    <xf numFmtId="10" fontId="7" fillId="0" borderId="0" xfId="0" applyNumberFormat="1" applyFont="1" applyFill="1" applyBorder="1"/>
    <xf numFmtId="10" fontId="7" fillId="0" borderId="0" xfId="0" applyNumberFormat="1" applyFont="1"/>
    <xf numFmtId="0" fontId="7" fillId="0" borderId="0" xfId="0" applyFont="1"/>
    <xf numFmtId="164" fontId="3" fillId="0" borderId="0" xfId="0" applyNumberFormat="1" applyFont="1" applyFill="1" applyBorder="1" applyAlignment="1">
      <alignment horizontal="right" vertical="center" wrapText="1" readingOrder="1"/>
    </xf>
    <xf numFmtId="0" fontId="8" fillId="0" borderId="0" xfId="0" applyFont="1" applyFill="1" applyBorder="1"/>
    <xf numFmtId="0" fontId="4" fillId="2" borderId="2" xfId="0" applyNumberFormat="1" applyFont="1" applyFill="1" applyBorder="1" applyAlignment="1">
      <alignment horizontal="center" vertical="center" wrapText="1" readingOrder="1"/>
    </xf>
    <xf numFmtId="0" fontId="5" fillId="2" borderId="2" xfId="0" applyFont="1" applyFill="1" applyBorder="1" applyAlignment="1">
      <alignment horizontal="center" vertical="center" wrapText="1"/>
    </xf>
    <xf numFmtId="0" fontId="10"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readingOrder="1"/>
    </xf>
    <xf numFmtId="0" fontId="12" fillId="3" borderId="1" xfId="0" applyNumberFormat="1" applyFont="1" applyFill="1" applyBorder="1" applyAlignment="1">
      <alignment horizontal="center" vertical="center" wrapText="1" readingOrder="1"/>
    </xf>
    <xf numFmtId="0" fontId="12" fillId="3" borderId="1" xfId="0" applyNumberFormat="1" applyFont="1" applyFill="1" applyBorder="1" applyAlignment="1">
      <alignment horizontal="left" vertical="center" wrapText="1" readingOrder="1"/>
    </xf>
    <xf numFmtId="164" fontId="12" fillId="3" borderId="1" xfId="0" applyNumberFormat="1" applyFont="1" applyFill="1" applyBorder="1" applyAlignment="1">
      <alignment horizontal="right" vertical="center" wrapText="1" readingOrder="1"/>
    </xf>
    <xf numFmtId="7" fontId="12" fillId="3" borderId="1" xfId="0" applyNumberFormat="1" applyFont="1" applyFill="1" applyBorder="1" applyAlignment="1">
      <alignment horizontal="right" vertical="center" wrapText="1"/>
    </xf>
    <xf numFmtId="10" fontId="12" fillId="3" borderId="1" xfId="0" applyNumberFormat="1" applyFont="1" applyFill="1" applyBorder="1" applyAlignment="1">
      <alignment horizontal="right" vertical="center" wrapText="1"/>
    </xf>
    <xf numFmtId="0" fontId="10"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readingOrder="1"/>
    </xf>
    <xf numFmtId="0" fontId="8" fillId="0" borderId="0" xfId="0" applyFont="1" applyFill="1" applyBorder="1" applyAlignment="1">
      <alignment horizontal="center" vertical="center" wrapText="1" readingOrder="1"/>
    </xf>
    <xf numFmtId="0" fontId="11"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2</xdr:row>
      <xdr:rowOff>95250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8"/>
  <sheetViews>
    <sheetView showGridLines="0" tabSelected="1" topLeftCell="A12" workbookViewId="0">
      <selection activeCell="C16" sqref="C16"/>
    </sheetView>
  </sheetViews>
  <sheetFormatPr baseColWidth="10" defaultRowHeight="15" x14ac:dyDescent="0.25"/>
  <cols>
    <col min="1" max="5" width="5.42578125" customWidth="1"/>
    <col min="6" max="6" width="7.28515625" customWidth="1"/>
    <col min="7" max="7" width="5" customWidth="1"/>
    <col min="8" max="8" width="5.28515625" customWidth="1"/>
    <col min="9" max="9" width="27.5703125" customWidth="1"/>
    <col min="10" max="10" width="18.85546875" customWidth="1"/>
    <col min="11" max="11" width="16.5703125" customWidth="1"/>
    <col min="12" max="12" width="15" customWidth="1"/>
    <col min="13" max="14" width="18.85546875" customWidth="1"/>
    <col min="15" max="15" width="16.5703125" customWidth="1"/>
    <col min="16" max="16" width="16.28515625" customWidth="1"/>
    <col min="17" max="17" width="16" customWidth="1"/>
    <col min="18" max="18" width="17" customWidth="1"/>
    <col min="19" max="19" width="16" customWidth="1"/>
    <col min="20" max="20" width="7.28515625" customWidth="1"/>
    <col min="21" max="21" width="7" customWidth="1"/>
    <col min="22" max="22" width="7.85546875" customWidth="1"/>
  </cols>
  <sheetData>
    <row r="2" spans="1:23" x14ac:dyDescent="0.25">
      <c r="A2" s="33" t="s">
        <v>109</v>
      </c>
      <c r="B2" s="34"/>
      <c r="C2" s="34"/>
      <c r="D2" s="34"/>
      <c r="E2" s="34"/>
      <c r="F2" s="34"/>
      <c r="G2" s="34"/>
      <c r="H2" s="34"/>
      <c r="I2" s="34"/>
      <c r="J2" s="34"/>
      <c r="K2" s="34"/>
      <c r="L2" s="34"/>
      <c r="M2" s="34"/>
      <c r="N2" s="34"/>
      <c r="O2" s="34"/>
      <c r="P2" s="34"/>
      <c r="Q2" s="34"/>
      <c r="R2" s="34"/>
      <c r="S2" s="34"/>
      <c r="T2" s="34"/>
      <c r="U2" s="34"/>
      <c r="V2" s="34"/>
    </row>
    <row r="3" spans="1:23" x14ac:dyDescent="0.25">
      <c r="A3" s="33" t="s">
        <v>110</v>
      </c>
      <c r="B3" s="34"/>
      <c r="C3" s="34"/>
      <c r="D3" s="34"/>
      <c r="E3" s="34"/>
      <c r="F3" s="34"/>
      <c r="G3" s="34"/>
      <c r="H3" s="34"/>
      <c r="I3" s="34"/>
      <c r="J3" s="34"/>
      <c r="K3" s="34"/>
      <c r="L3" s="34"/>
      <c r="M3" s="34"/>
      <c r="N3" s="34"/>
      <c r="O3" s="34"/>
      <c r="P3" s="34"/>
      <c r="Q3" s="34"/>
      <c r="R3" s="34"/>
      <c r="S3" s="34"/>
      <c r="T3" s="34"/>
      <c r="U3" s="34"/>
      <c r="V3" s="34"/>
    </row>
    <row r="4" spans="1:23" x14ac:dyDescent="0.25">
      <c r="A4" s="33" t="s">
        <v>120</v>
      </c>
      <c r="B4" s="35"/>
      <c r="C4" s="35"/>
      <c r="D4" s="35"/>
      <c r="E4" s="35"/>
      <c r="F4" s="35"/>
      <c r="G4" s="35"/>
      <c r="H4" s="35"/>
      <c r="I4" s="35"/>
      <c r="J4" s="35"/>
      <c r="K4" s="35"/>
      <c r="L4" s="35"/>
      <c r="M4" s="35"/>
      <c r="N4" s="35"/>
      <c r="O4" s="35"/>
      <c r="P4" s="35"/>
      <c r="Q4" s="35"/>
      <c r="R4" s="35"/>
      <c r="S4" s="35"/>
      <c r="T4" s="35"/>
      <c r="U4" s="35"/>
      <c r="V4" s="35"/>
    </row>
    <row r="5" spans="1:23" x14ac:dyDescent="0.25">
      <c r="A5" s="26"/>
      <c r="B5" s="27"/>
      <c r="C5" s="27"/>
      <c r="D5" s="27"/>
      <c r="E5" s="27"/>
      <c r="F5" s="27"/>
      <c r="G5" s="27"/>
      <c r="H5" s="27"/>
      <c r="I5" s="27"/>
      <c r="J5" s="27"/>
      <c r="K5" s="27"/>
      <c r="L5" s="27"/>
      <c r="M5" s="27"/>
      <c r="N5" s="27"/>
      <c r="O5" s="27"/>
      <c r="P5" s="27"/>
      <c r="Q5" s="27"/>
      <c r="R5" s="36" t="s">
        <v>121</v>
      </c>
      <c r="S5" s="37"/>
      <c r="T5" s="37"/>
      <c r="U5" s="37"/>
      <c r="V5" s="37"/>
    </row>
    <row r="6" spans="1:23" ht="23.25" thickBot="1" x14ac:dyDescent="0.3">
      <c r="A6" s="24" t="s">
        <v>1</v>
      </c>
      <c r="B6" s="24" t="s">
        <v>2</v>
      </c>
      <c r="C6" s="24" t="s">
        <v>3</v>
      </c>
      <c r="D6" s="24" t="s">
        <v>4</v>
      </c>
      <c r="E6" s="24" t="s">
        <v>5</v>
      </c>
      <c r="F6" s="24" t="s">
        <v>6</v>
      </c>
      <c r="G6" s="24" t="s">
        <v>7</v>
      </c>
      <c r="H6" s="24" t="s">
        <v>8</v>
      </c>
      <c r="I6" s="24" t="s">
        <v>9</v>
      </c>
      <c r="J6" s="24" t="s">
        <v>10</v>
      </c>
      <c r="K6" s="24" t="s">
        <v>11</v>
      </c>
      <c r="L6" s="24" t="s">
        <v>12</v>
      </c>
      <c r="M6" s="24" t="s">
        <v>13</v>
      </c>
      <c r="N6" s="24" t="s">
        <v>14</v>
      </c>
      <c r="O6" s="24" t="s">
        <v>15</v>
      </c>
      <c r="P6" s="24" t="s">
        <v>16</v>
      </c>
      <c r="Q6" s="24" t="s">
        <v>17</v>
      </c>
      <c r="R6" s="24" t="s">
        <v>18</v>
      </c>
      <c r="S6" s="25" t="s">
        <v>108</v>
      </c>
      <c r="T6" s="25" t="s">
        <v>125</v>
      </c>
      <c r="U6" s="25" t="s">
        <v>126</v>
      </c>
      <c r="V6" s="25" t="s">
        <v>127</v>
      </c>
    </row>
    <row r="7" spans="1:23" ht="35.1" customHeight="1" thickBot="1" x14ac:dyDescent="0.3">
      <c r="A7" s="10" t="s">
        <v>19</v>
      </c>
      <c r="B7" s="10"/>
      <c r="C7" s="10"/>
      <c r="D7" s="10"/>
      <c r="E7" s="10"/>
      <c r="F7" s="10"/>
      <c r="G7" s="10"/>
      <c r="H7" s="10"/>
      <c r="I7" s="11" t="s">
        <v>102</v>
      </c>
      <c r="J7" s="12">
        <f>+J8+J12+J14+J28</f>
        <v>368029637000</v>
      </c>
      <c r="K7" s="12">
        <f t="shared" ref="K7:R7" si="0">+K8+K12+K14+K28</f>
        <v>2908074182</v>
      </c>
      <c r="L7" s="12">
        <f t="shared" si="0"/>
        <v>889083182</v>
      </c>
      <c r="M7" s="12">
        <f t="shared" si="0"/>
        <v>370048628000</v>
      </c>
      <c r="N7" s="12">
        <f t="shared" si="0"/>
        <v>356871430274.5</v>
      </c>
      <c r="O7" s="12">
        <f t="shared" si="0"/>
        <v>13177197725.499998</v>
      </c>
      <c r="P7" s="12">
        <f t="shared" si="0"/>
        <v>338576769184.83002</v>
      </c>
      <c r="Q7" s="12">
        <f t="shared" si="0"/>
        <v>281449836893.41003</v>
      </c>
      <c r="R7" s="12">
        <f t="shared" si="0"/>
        <v>264254951374.41003</v>
      </c>
      <c r="S7" s="13">
        <f t="shared" ref="S7:S38" si="1">+M7-P7</f>
        <v>31471858815.169983</v>
      </c>
      <c r="T7" s="14">
        <f t="shared" ref="T7:T38" si="2">+P7/M7</f>
        <v>0.91495209971385172</v>
      </c>
      <c r="U7" s="14">
        <f t="shared" ref="U7:U38" si="3">+Q7/M7</f>
        <v>0.76057527469987007</v>
      </c>
      <c r="V7" s="14">
        <f t="shared" ref="V7:V38" si="4">+R7/M7</f>
        <v>0.71410871809639576</v>
      </c>
      <c r="W7" s="1"/>
    </row>
    <row r="8" spans="1:23" ht="35.1" customHeight="1" thickBot="1" x14ac:dyDescent="0.3">
      <c r="A8" s="10" t="s">
        <v>19</v>
      </c>
      <c r="B8" s="10" t="s">
        <v>20</v>
      </c>
      <c r="C8" s="10"/>
      <c r="D8" s="10"/>
      <c r="E8" s="10"/>
      <c r="F8" s="10"/>
      <c r="G8" s="10"/>
      <c r="H8" s="10"/>
      <c r="I8" s="11" t="s">
        <v>101</v>
      </c>
      <c r="J8" s="15">
        <f>SUM(J9:J11)</f>
        <v>42357308000</v>
      </c>
      <c r="K8" s="15">
        <f t="shared" ref="K8:R8" si="5">SUM(K9:K11)</f>
        <v>0</v>
      </c>
      <c r="L8" s="15">
        <f t="shared" si="5"/>
        <v>290000000</v>
      </c>
      <c r="M8" s="15">
        <f t="shared" si="5"/>
        <v>42067308000</v>
      </c>
      <c r="N8" s="15">
        <f t="shared" si="5"/>
        <v>42067308000</v>
      </c>
      <c r="O8" s="15">
        <f t="shared" si="5"/>
        <v>0</v>
      </c>
      <c r="P8" s="15">
        <f t="shared" si="5"/>
        <v>27460512500</v>
      </c>
      <c r="Q8" s="15">
        <f t="shared" si="5"/>
        <v>27268699213</v>
      </c>
      <c r="R8" s="15">
        <f t="shared" si="5"/>
        <v>27268699213</v>
      </c>
      <c r="S8" s="13">
        <f t="shared" si="1"/>
        <v>14606795500</v>
      </c>
      <c r="T8" s="14">
        <f t="shared" si="2"/>
        <v>0.65277560665398415</v>
      </c>
      <c r="U8" s="14">
        <f t="shared" si="3"/>
        <v>0.64821593083636353</v>
      </c>
      <c r="V8" s="14">
        <f t="shared" si="4"/>
        <v>0.64821593083636353</v>
      </c>
      <c r="W8" s="1"/>
    </row>
    <row r="9" spans="1:23" ht="35.1" customHeight="1" thickBot="1" x14ac:dyDescent="0.3">
      <c r="A9" s="8" t="s">
        <v>19</v>
      </c>
      <c r="B9" s="8" t="s">
        <v>20</v>
      </c>
      <c r="C9" s="8" t="s">
        <v>20</v>
      </c>
      <c r="D9" s="8" t="s">
        <v>20</v>
      </c>
      <c r="E9" s="8"/>
      <c r="F9" s="8" t="s">
        <v>21</v>
      </c>
      <c r="G9" s="8" t="s">
        <v>22</v>
      </c>
      <c r="H9" s="8" t="s">
        <v>23</v>
      </c>
      <c r="I9" s="9" t="s">
        <v>24</v>
      </c>
      <c r="J9" s="7">
        <v>24347723000</v>
      </c>
      <c r="K9" s="7">
        <v>0</v>
      </c>
      <c r="L9" s="7">
        <v>40000000</v>
      </c>
      <c r="M9" s="7">
        <v>24307723000</v>
      </c>
      <c r="N9" s="7">
        <v>24307723000</v>
      </c>
      <c r="O9" s="7">
        <v>0</v>
      </c>
      <c r="P9" s="7">
        <v>14821911469</v>
      </c>
      <c r="Q9" s="7">
        <v>14821591066</v>
      </c>
      <c r="R9" s="7">
        <v>14821591066</v>
      </c>
      <c r="S9" s="5">
        <f t="shared" si="1"/>
        <v>9485811531</v>
      </c>
      <c r="T9" s="6">
        <f t="shared" si="2"/>
        <v>0.60976141076644652</v>
      </c>
      <c r="U9" s="6">
        <f t="shared" si="3"/>
        <v>0.60974822964701381</v>
      </c>
      <c r="V9" s="6">
        <f t="shared" si="4"/>
        <v>0.60974822964701381</v>
      </c>
      <c r="W9" s="1"/>
    </row>
    <row r="10" spans="1:23" ht="35.1" customHeight="1" thickBot="1" x14ac:dyDescent="0.3">
      <c r="A10" s="8" t="s">
        <v>19</v>
      </c>
      <c r="B10" s="8" t="s">
        <v>20</v>
      </c>
      <c r="C10" s="8" t="s">
        <v>20</v>
      </c>
      <c r="D10" s="8" t="s">
        <v>25</v>
      </c>
      <c r="E10" s="8"/>
      <c r="F10" s="8" t="s">
        <v>21</v>
      </c>
      <c r="G10" s="8" t="s">
        <v>22</v>
      </c>
      <c r="H10" s="8" t="s">
        <v>23</v>
      </c>
      <c r="I10" s="9" t="s">
        <v>26</v>
      </c>
      <c r="J10" s="7">
        <v>8564537000</v>
      </c>
      <c r="K10" s="7">
        <v>0</v>
      </c>
      <c r="L10" s="7">
        <v>250000000</v>
      </c>
      <c r="M10" s="7">
        <v>8314537000</v>
      </c>
      <c r="N10" s="7">
        <v>8314537000</v>
      </c>
      <c r="O10" s="7">
        <v>0</v>
      </c>
      <c r="P10" s="7">
        <v>5795853868</v>
      </c>
      <c r="Q10" s="7">
        <v>5604400146</v>
      </c>
      <c r="R10" s="7">
        <v>5604400146</v>
      </c>
      <c r="S10" s="5">
        <f t="shared" si="1"/>
        <v>2518683132</v>
      </c>
      <c r="T10" s="6">
        <f t="shared" si="2"/>
        <v>0.6970747581013832</v>
      </c>
      <c r="U10" s="6">
        <f t="shared" si="3"/>
        <v>0.67404837407061868</v>
      </c>
      <c r="V10" s="6">
        <f t="shared" si="4"/>
        <v>0.67404837407061868</v>
      </c>
      <c r="W10" s="1"/>
    </row>
    <row r="11" spans="1:23" ht="35.1" customHeight="1" thickBot="1" x14ac:dyDescent="0.3">
      <c r="A11" s="8" t="s">
        <v>19</v>
      </c>
      <c r="B11" s="8" t="s">
        <v>20</v>
      </c>
      <c r="C11" s="8" t="s">
        <v>20</v>
      </c>
      <c r="D11" s="8" t="s">
        <v>27</v>
      </c>
      <c r="E11" s="8"/>
      <c r="F11" s="8" t="s">
        <v>21</v>
      </c>
      <c r="G11" s="8" t="s">
        <v>22</v>
      </c>
      <c r="H11" s="8" t="s">
        <v>23</v>
      </c>
      <c r="I11" s="9" t="s">
        <v>28</v>
      </c>
      <c r="J11" s="7">
        <v>9445048000</v>
      </c>
      <c r="K11" s="7">
        <v>0</v>
      </c>
      <c r="L11" s="7">
        <v>0</v>
      </c>
      <c r="M11" s="7">
        <v>9445048000</v>
      </c>
      <c r="N11" s="7">
        <v>9445048000</v>
      </c>
      <c r="O11" s="7">
        <v>0</v>
      </c>
      <c r="P11" s="7">
        <v>6842747163</v>
      </c>
      <c r="Q11" s="7">
        <v>6842708001</v>
      </c>
      <c r="R11" s="7">
        <v>6842708001</v>
      </c>
      <c r="S11" s="5">
        <f t="shared" si="1"/>
        <v>2602300837</v>
      </c>
      <c r="T11" s="6">
        <f t="shared" si="2"/>
        <v>0.72447987167455374</v>
      </c>
      <c r="U11" s="6">
        <f t="shared" si="3"/>
        <v>0.72447572537482074</v>
      </c>
      <c r="V11" s="6">
        <f t="shared" si="4"/>
        <v>0.72447572537482074</v>
      </c>
      <c r="W11" s="1"/>
    </row>
    <row r="12" spans="1:23" ht="35.1" customHeight="1" thickBot="1" x14ac:dyDescent="0.3">
      <c r="A12" s="10" t="s">
        <v>19</v>
      </c>
      <c r="B12" s="10" t="s">
        <v>25</v>
      </c>
      <c r="C12" s="10"/>
      <c r="D12" s="10"/>
      <c r="E12" s="10"/>
      <c r="F12" s="10"/>
      <c r="G12" s="10"/>
      <c r="H12" s="10"/>
      <c r="I12" s="11" t="s">
        <v>103</v>
      </c>
      <c r="J12" s="15">
        <f>+J13</f>
        <v>19428254000</v>
      </c>
      <c r="K12" s="15">
        <f t="shared" ref="K12:R12" si="6">+K13</f>
        <v>0</v>
      </c>
      <c r="L12" s="15">
        <f t="shared" si="6"/>
        <v>256963182</v>
      </c>
      <c r="M12" s="15">
        <f t="shared" si="6"/>
        <v>19171290818</v>
      </c>
      <c r="N12" s="15">
        <f t="shared" si="6"/>
        <v>17696878754.09</v>
      </c>
      <c r="O12" s="15">
        <f t="shared" si="6"/>
        <v>1474412063.9100001</v>
      </c>
      <c r="P12" s="15">
        <f t="shared" si="6"/>
        <v>14871356524.799999</v>
      </c>
      <c r="Q12" s="15">
        <f t="shared" si="6"/>
        <v>10351081491.549999</v>
      </c>
      <c r="R12" s="15">
        <f t="shared" si="6"/>
        <v>10351081491.549999</v>
      </c>
      <c r="S12" s="13">
        <f t="shared" si="1"/>
        <v>4299934293.2000008</v>
      </c>
      <c r="T12" s="14">
        <f t="shared" si="2"/>
        <v>0.77570971438382352</v>
      </c>
      <c r="U12" s="14">
        <f t="shared" si="3"/>
        <v>0.53992616302243601</v>
      </c>
      <c r="V12" s="14">
        <f t="shared" si="4"/>
        <v>0.53992616302243601</v>
      </c>
      <c r="W12" s="1"/>
    </row>
    <row r="13" spans="1:23" ht="35.1" customHeight="1" thickBot="1" x14ac:dyDescent="0.3">
      <c r="A13" s="8" t="s">
        <v>19</v>
      </c>
      <c r="B13" s="8" t="s">
        <v>25</v>
      </c>
      <c r="C13" s="8"/>
      <c r="D13" s="8"/>
      <c r="E13" s="8"/>
      <c r="F13" s="8" t="s">
        <v>21</v>
      </c>
      <c r="G13" s="8" t="s">
        <v>22</v>
      </c>
      <c r="H13" s="8" t="s">
        <v>23</v>
      </c>
      <c r="I13" s="9" t="s">
        <v>29</v>
      </c>
      <c r="J13" s="7">
        <v>19428254000</v>
      </c>
      <c r="K13" s="7">
        <v>0</v>
      </c>
      <c r="L13" s="7">
        <v>256963182</v>
      </c>
      <c r="M13" s="7">
        <v>19171290818</v>
      </c>
      <c r="N13" s="7">
        <v>17696878754.09</v>
      </c>
      <c r="O13" s="7">
        <v>1474412063.9100001</v>
      </c>
      <c r="P13" s="7">
        <v>14871356524.799999</v>
      </c>
      <c r="Q13" s="7">
        <v>10351081491.549999</v>
      </c>
      <c r="R13" s="7">
        <v>10351081491.549999</v>
      </c>
      <c r="S13" s="5">
        <f t="shared" si="1"/>
        <v>4299934293.2000008</v>
      </c>
      <c r="T13" s="6">
        <f t="shared" si="2"/>
        <v>0.77570971438382352</v>
      </c>
      <c r="U13" s="6">
        <f t="shared" si="3"/>
        <v>0.53992616302243601</v>
      </c>
      <c r="V13" s="6">
        <f t="shared" si="4"/>
        <v>0.53992616302243601</v>
      </c>
      <c r="W13" s="1"/>
    </row>
    <row r="14" spans="1:23" ht="35.1" customHeight="1" thickBot="1" x14ac:dyDescent="0.3">
      <c r="A14" s="10" t="s">
        <v>19</v>
      </c>
      <c r="B14" s="10" t="s">
        <v>27</v>
      </c>
      <c r="C14" s="10"/>
      <c r="D14" s="10"/>
      <c r="E14" s="10"/>
      <c r="F14" s="10"/>
      <c r="G14" s="10"/>
      <c r="H14" s="10"/>
      <c r="I14" s="11" t="s">
        <v>104</v>
      </c>
      <c r="J14" s="15">
        <f>SUM(J15:J27)</f>
        <v>291419598000</v>
      </c>
      <c r="K14" s="15">
        <f t="shared" ref="K14:R14" si="7">SUM(K15:K27)</f>
        <v>2908074182</v>
      </c>
      <c r="L14" s="15">
        <f t="shared" si="7"/>
        <v>342120000</v>
      </c>
      <c r="M14" s="15">
        <f t="shared" si="7"/>
        <v>293985552182</v>
      </c>
      <c r="N14" s="15">
        <f t="shared" si="7"/>
        <v>284195786920.41003</v>
      </c>
      <c r="O14" s="15">
        <f t="shared" si="7"/>
        <v>9789765261.5899982</v>
      </c>
      <c r="P14" s="15">
        <f t="shared" si="7"/>
        <v>283466188797.03003</v>
      </c>
      <c r="Q14" s="15">
        <f t="shared" si="7"/>
        <v>231059822825.86002</v>
      </c>
      <c r="R14" s="15">
        <f t="shared" si="7"/>
        <v>213864937306.86002</v>
      </c>
      <c r="S14" s="13">
        <f t="shared" si="1"/>
        <v>10519363384.969971</v>
      </c>
      <c r="T14" s="14">
        <f t="shared" si="2"/>
        <v>0.96421809402913217</v>
      </c>
      <c r="U14" s="14">
        <f t="shared" si="3"/>
        <v>0.78595638836977932</v>
      </c>
      <c r="V14" s="14">
        <f t="shared" si="4"/>
        <v>0.72746750892867318</v>
      </c>
      <c r="W14" s="1"/>
    </row>
    <row r="15" spans="1:23" ht="69" customHeight="1" thickBot="1" x14ac:dyDescent="0.3">
      <c r="A15" s="8" t="s">
        <v>19</v>
      </c>
      <c r="B15" s="8" t="s">
        <v>27</v>
      </c>
      <c r="C15" s="8" t="s">
        <v>20</v>
      </c>
      <c r="D15" s="8" t="s">
        <v>20</v>
      </c>
      <c r="E15" s="8" t="s">
        <v>30</v>
      </c>
      <c r="F15" s="8" t="s">
        <v>21</v>
      </c>
      <c r="G15" s="8" t="s">
        <v>22</v>
      </c>
      <c r="H15" s="8" t="s">
        <v>23</v>
      </c>
      <c r="I15" s="9" t="s">
        <v>31</v>
      </c>
      <c r="J15" s="7">
        <v>150000000000</v>
      </c>
      <c r="K15" s="7">
        <v>0</v>
      </c>
      <c r="L15" s="7">
        <v>0</v>
      </c>
      <c r="M15" s="7">
        <v>150000000000</v>
      </c>
      <c r="N15" s="7">
        <v>150000000000</v>
      </c>
      <c r="O15" s="7">
        <v>0</v>
      </c>
      <c r="P15" s="7">
        <v>150000000000</v>
      </c>
      <c r="Q15" s="7">
        <v>109600000000</v>
      </c>
      <c r="R15" s="7">
        <v>95900000000</v>
      </c>
      <c r="S15" s="5">
        <f t="shared" si="1"/>
        <v>0</v>
      </c>
      <c r="T15" s="6">
        <f t="shared" si="2"/>
        <v>1</v>
      </c>
      <c r="U15" s="6">
        <f t="shared" si="3"/>
        <v>0.73066666666666669</v>
      </c>
      <c r="V15" s="6">
        <f t="shared" si="4"/>
        <v>0.63933333333333331</v>
      </c>
      <c r="W15" s="1"/>
    </row>
    <row r="16" spans="1:23" ht="35.1" customHeight="1" thickBot="1" x14ac:dyDescent="0.3">
      <c r="A16" s="8" t="s">
        <v>19</v>
      </c>
      <c r="B16" s="8" t="s">
        <v>27</v>
      </c>
      <c r="C16" s="8" t="s">
        <v>25</v>
      </c>
      <c r="D16" s="8" t="s">
        <v>25</v>
      </c>
      <c r="E16" s="8"/>
      <c r="F16" s="8" t="s">
        <v>21</v>
      </c>
      <c r="G16" s="8" t="s">
        <v>22</v>
      </c>
      <c r="H16" s="8" t="s">
        <v>23</v>
      </c>
      <c r="I16" s="9" t="s">
        <v>32</v>
      </c>
      <c r="J16" s="7">
        <v>12889378000</v>
      </c>
      <c r="K16" s="7">
        <v>0</v>
      </c>
      <c r="L16" s="7">
        <v>0</v>
      </c>
      <c r="M16" s="7">
        <v>12889378000</v>
      </c>
      <c r="N16" s="7">
        <v>12889378000</v>
      </c>
      <c r="O16" s="7">
        <v>0</v>
      </c>
      <c r="P16" s="7">
        <v>12889378000</v>
      </c>
      <c r="Q16" s="7">
        <v>12328290909.83</v>
      </c>
      <c r="R16" s="7">
        <v>12328290909.83</v>
      </c>
      <c r="S16" s="5">
        <f t="shared" si="1"/>
        <v>0</v>
      </c>
      <c r="T16" s="6">
        <f t="shared" si="2"/>
        <v>1</v>
      </c>
      <c r="U16" s="6">
        <f t="shared" si="3"/>
        <v>0.95646903286023577</v>
      </c>
      <c r="V16" s="6">
        <f t="shared" si="4"/>
        <v>0.95646903286023577</v>
      </c>
      <c r="W16" s="1"/>
    </row>
    <row r="17" spans="1:23" ht="35.1" customHeight="1" thickBot="1" x14ac:dyDescent="0.3">
      <c r="A17" s="8" t="s">
        <v>19</v>
      </c>
      <c r="B17" s="8" t="s">
        <v>27</v>
      </c>
      <c r="C17" s="8" t="s">
        <v>27</v>
      </c>
      <c r="D17" s="8" t="s">
        <v>33</v>
      </c>
      <c r="E17" s="8" t="s">
        <v>34</v>
      </c>
      <c r="F17" s="8" t="s">
        <v>21</v>
      </c>
      <c r="G17" s="8" t="s">
        <v>22</v>
      </c>
      <c r="H17" s="8" t="s">
        <v>23</v>
      </c>
      <c r="I17" s="9" t="s">
        <v>35</v>
      </c>
      <c r="J17" s="7">
        <v>64682895000</v>
      </c>
      <c r="K17" s="7">
        <v>0</v>
      </c>
      <c r="L17" s="7">
        <v>0</v>
      </c>
      <c r="M17" s="7">
        <v>64682895000</v>
      </c>
      <c r="N17" s="7">
        <v>64682895000</v>
      </c>
      <c r="O17" s="7">
        <v>0</v>
      </c>
      <c r="P17" s="7">
        <v>64682895000</v>
      </c>
      <c r="Q17" s="7">
        <v>64682895000</v>
      </c>
      <c r="R17" s="7">
        <v>64682895000</v>
      </c>
      <c r="S17" s="5">
        <f t="shared" si="1"/>
        <v>0</v>
      </c>
      <c r="T17" s="6">
        <f t="shared" si="2"/>
        <v>1</v>
      </c>
      <c r="U17" s="6">
        <f t="shared" si="3"/>
        <v>1</v>
      </c>
      <c r="V17" s="6">
        <f t="shared" si="4"/>
        <v>1</v>
      </c>
      <c r="W17" s="1"/>
    </row>
    <row r="18" spans="1:23" ht="35.1" customHeight="1" thickBot="1" x14ac:dyDescent="0.3">
      <c r="A18" s="8" t="s">
        <v>19</v>
      </c>
      <c r="B18" s="8" t="s">
        <v>27</v>
      </c>
      <c r="C18" s="8" t="s">
        <v>27</v>
      </c>
      <c r="D18" s="8" t="s">
        <v>33</v>
      </c>
      <c r="E18" s="8" t="s">
        <v>36</v>
      </c>
      <c r="F18" s="8" t="s">
        <v>21</v>
      </c>
      <c r="G18" s="8" t="s">
        <v>22</v>
      </c>
      <c r="H18" s="8" t="s">
        <v>23</v>
      </c>
      <c r="I18" s="9" t="s">
        <v>37</v>
      </c>
      <c r="J18" s="7">
        <v>5150000000</v>
      </c>
      <c r="K18" s="7">
        <v>0</v>
      </c>
      <c r="L18" s="7">
        <v>0</v>
      </c>
      <c r="M18" s="7">
        <v>5150000000</v>
      </c>
      <c r="N18" s="7">
        <v>5150000000</v>
      </c>
      <c r="O18" s="7">
        <v>0</v>
      </c>
      <c r="P18" s="7">
        <v>5150000000</v>
      </c>
      <c r="Q18" s="7">
        <v>3862500002</v>
      </c>
      <c r="R18" s="7">
        <v>3433333335</v>
      </c>
      <c r="S18" s="5">
        <f t="shared" si="1"/>
        <v>0</v>
      </c>
      <c r="T18" s="6">
        <f t="shared" si="2"/>
        <v>1</v>
      </c>
      <c r="U18" s="6">
        <f t="shared" si="3"/>
        <v>0.75000000038834946</v>
      </c>
      <c r="V18" s="6">
        <f t="shared" si="4"/>
        <v>0.66666666699029131</v>
      </c>
      <c r="W18" s="1"/>
    </row>
    <row r="19" spans="1:23" ht="35.1" customHeight="1" thickBot="1" x14ac:dyDescent="0.3">
      <c r="A19" s="8" t="s">
        <v>19</v>
      </c>
      <c r="B19" s="8" t="s">
        <v>27</v>
      </c>
      <c r="C19" s="8" t="s">
        <v>33</v>
      </c>
      <c r="D19" s="8" t="s">
        <v>25</v>
      </c>
      <c r="E19" s="8" t="s">
        <v>38</v>
      </c>
      <c r="F19" s="8" t="s">
        <v>21</v>
      </c>
      <c r="G19" s="8" t="s">
        <v>22</v>
      </c>
      <c r="H19" s="8" t="s">
        <v>23</v>
      </c>
      <c r="I19" s="9" t="s">
        <v>39</v>
      </c>
      <c r="J19" s="7">
        <v>646981000</v>
      </c>
      <c r="K19" s="7">
        <v>0</v>
      </c>
      <c r="L19" s="7">
        <v>152120000</v>
      </c>
      <c r="M19" s="7">
        <v>494861000</v>
      </c>
      <c r="N19" s="7">
        <v>213435848.53999999</v>
      </c>
      <c r="O19" s="7">
        <v>281425151.45999998</v>
      </c>
      <c r="P19" s="7">
        <v>213435848.53999999</v>
      </c>
      <c r="Q19" s="7">
        <v>187501133.53999999</v>
      </c>
      <c r="R19" s="7">
        <v>187501133.53999999</v>
      </c>
      <c r="S19" s="5">
        <f t="shared" si="1"/>
        <v>281425151.46000004</v>
      </c>
      <c r="T19" s="6">
        <f t="shared" si="2"/>
        <v>0.43130464623399295</v>
      </c>
      <c r="U19" s="6">
        <f t="shared" si="3"/>
        <v>0.37889656598519583</v>
      </c>
      <c r="V19" s="6">
        <f t="shared" si="4"/>
        <v>0.37889656598519583</v>
      </c>
      <c r="W19" s="1"/>
    </row>
    <row r="20" spans="1:23" ht="35.1" customHeight="1" thickBot="1" x14ac:dyDescent="0.3">
      <c r="A20" s="8" t="s">
        <v>19</v>
      </c>
      <c r="B20" s="8" t="s">
        <v>27</v>
      </c>
      <c r="C20" s="8" t="s">
        <v>33</v>
      </c>
      <c r="D20" s="8" t="s">
        <v>25</v>
      </c>
      <c r="E20" s="8" t="s">
        <v>40</v>
      </c>
      <c r="F20" s="8" t="s">
        <v>21</v>
      </c>
      <c r="G20" s="8" t="s">
        <v>22</v>
      </c>
      <c r="H20" s="8" t="s">
        <v>23</v>
      </c>
      <c r="I20" s="9" t="s">
        <v>41</v>
      </c>
      <c r="J20" s="7">
        <v>2401585000</v>
      </c>
      <c r="K20" s="7">
        <v>790000000</v>
      </c>
      <c r="L20" s="7">
        <v>0</v>
      </c>
      <c r="M20" s="7">
        <v>3191585000</v>
      </c>
      <c r="N20" s="7">
        <v>3189678372</v>
      </c>
      <c r="O20" s="7">
        <v>1906628</v>
      </c>
      <c r="P20" s="7">
        <v>2984544372</v>
      </c>
      <c r="Q20" s="7">
        <v>2984544372</v>
      </c>
      <c r="R20" s="7">
        <v>2984544372</v>
      </c>
      <c r="S20" s="5">
        <f t="shared" si="1"/>
        <v>207040628</v>
      </c>
      <c r="T20" s="6">
        <f t="shared" si="2"/>
        <v>0.93512921385455816</v>
      </c>
      <c r="U20" s="6">
        <f t="shared" si="3"/>
        <v>0.93512921385455816</v>
      </c>
      <c r="V20" s="6">
        <f t="shared" si="4"/>
        <v>0.93512921385455816</v>
      </c>
      <c r="W20" s="1"/>
    </row>
    <row r="21" spans="1:23" ht="35.1" customHeight="1" thickBot="1" x14ac:dyDescent="0.3">
      <c r="A21" s="8" t="s">
        <v>19</v>
      </c>
      <c r="B21" s="8" t="s">
        <v>27</v>
      </c>
      <c r="C21" s="8" t="s">
        <v>33</v>
      </c>
      <c r="D21" s="8" t="s">
        <v>25</v>
      </c>
      <c r="E21" s="8" t="s">
        <v>40</v>
      </c>
      <c r="F21" s="8" t="s">
        <v>21</v>
      </c>
      <c r="G21" s="8" t="s">
        <v>42</v>
      </c>
      <c r="H21" s="8" t="s">
        <v>23</v>
      </c>
      <c r="I21" s="9" t="s">
        <v>41</v>
      </c>
      <c r="J21" s="7">
        <v>0</v>
      </c>
      <c r="K21" s="7">
        <v>2018991000</v>
      </c>
      <c r="L21" s="7">
        <v>0</v>
      </c>
      <c r="M21" s="7">
        <v>2018991000</v>
      </c>
      <c r="N21" s="7">
        <v>1957303000</v>
      </c>
      <c r="O21" s="7">
        <v>61688000</v>
      </c>
      <c r="P21" s="7">
        <v>1957303000</v>
      </c>
      <c r="Q21" s="7">
        <v>1957303000</v>
      </c>
      <c r="R21" s="7">
        <v>1890713000</v>
      </c>
      <c r="S21" s="5">
        <f t="shared" si="1"/>
        <v>61688000</v>
      </c>
      <c r="T21" s="6">
        <f t="shared" si="2"/>
        <v>0.96944612432645816</v>
      </c>
      <c r="U21" s="6">
        <f t="shared" si="3"/>
        <v>0.96944612432645816</v>
      </c>
      <c r="V21" s="6">
        <f t="shared" si="4"/>
        <v>0.93646430320888008</v>
      </c>
      <c r="W21" s="1"/>
    </row>
    <row r="22" spans="1:23" ht="35.1" customHeight="1" thickBot="1" x14ac:dyDescent="0.3">
      <c r="A22" s="8" t="s">
        <v>19</v>
      </c>
      <c r="B22" s="8" t="s">
        <v>27</v>
      </c>
      <c r="C22" s="8" t="s">
        <v>33</v>
      </c>
      <c r="D22" s="8" t="s">
        <v>25</v>
      </c>
      <c r="E22" s="8" t="s">
        <v>43</v>
      </c>
      <c r="F22" s="8" t="s">
        <v>21</v>
      </c>
      <c r="G22" s="8" t="s">
        <v>22</v>
      </c>
      <c r="H22" s="8" t="s">
        <v>23</v>
      </c>
      <c r="I22" s="9" t="s">
        <v>44</v>
      </c>
      <c r="J22" s="7">
        <v>226168000</v>
      </c>
      <c r="K22" s="7">
        <v>40000000</v>
      </c>
      <c r="L22" s="7">
        <v>0</v>
      </c>
      <c r="M22" s="7">
        <v>266168000</v>
      </c>
      <c r="N22" s="7">
        <v>266168000</v>
      </c>
      <c r="O22" s="7">
        <v>0</v>
      </c>
      <c r="P22" s="7">
        <v>111541179.62</v>
      </c>
      <c r="Q22" s="7">
        <v>111541179.62</v>
      </c>
      <c r="R22" s="7">
        <v>111541179.62</v>
      </c>
      <c r="S22" s="5">
        <f t="shared" si="1"/>
        <v>154626820.38</v>
      </c>
      <c r="T22" s="6">
        <f t="shared" si="2"/>
        <v>0.41906307151874006</v>
      </c>
      <c r="U22" s="6">
        <f t="shared" si="3"/>
        <v>0.41906307151874006</v>
      </c>
      <c r="V22" s="6">
        <f t="shared" si="4"/>
        <v>0.41906307151874006</v>
      </c>
      <c r="W22" s="1"/>
    </row>
    <row r="23" spans="1:23" ht="35.1" customHeight="1" thickBot="1" x14ac:dyDescent="0.3">
      <c r="A23" s="8" t="s">
        <v>19</v>
      </c>
      <c r="B23" s="8" t="s">
        <v>27</v>
      </c>
      <c r="C23" s="8" t="s">
        <v>33</v>
      </c>
      <c r="D23" s="8" t="s">
        <v>25</v>
      </c>
      <c r="E23" s="8" t="s">
        <v>45</v>
      </c>
      <c r="F23" s="8" t="s">
        <v>21</v>
      </c>
      <c r="G23" s="8" t="s">
        <v>22</v>
      </c>
      <c r="H23" s="8" t="s">
        <v>23</v>
      </c>
      <c r="I23" s="9" t="s">
        <v>46</v>
      </c>
      <c r="J23" s="7">
        <v>1798000</v>
      </c>
      <c r="K23" s="7">
        <v>1600000</v>
      </c>
      <c r="L23" s="7">
        <v>0</v>
      </c>
      <c r="M23" s="7">
        <v>3398000</v>
      </c>
      <c r="N23" s="7">
        <v>2080000</v>
      </c>
      <c r="O23" s="7">
        <v>1318000</v>
      </c>
      <c r="P23" s="7">
        <v>2080000</v>
      </c>
      <c r="Q23" s="7">
        <v>2080000</v>
      </c>
      <c r="R23" s="7">
        <v>2080000</v>
      </c>
      <c r="S23" s="5">
        <f t="shared" si="1"/>
        <v>1318000</v>
      </c>
      <c r="T23" s="6">
        <f t="shared" si="2"/>
        <v>0.61212477928193054</v>
      </c>
      <c r="U23" s="6">
        <f t="shared" si="3"/>
        <v>0.61212477928193054</v>
      </c>
      <c r="V23" s="6">
        <f t="shared" si="4"/>
        <v>0.61212477928193054</v>
      </c>
      <c r="W23" s="1"/>
    </row>
    <row r="24" spans="1:23" ht="35.1" customHeight="1" thickBot="1" x14ac:dyDescent="0.3">
      <c r="A24" s="8" t="s">
        <v>19</v>
      </c>
      <c r="B24" s="8" t="s">
        <v>27</v>
      </c>
      <c r="C24" s="8" t="s">
        <v>33</v>
      </c>
      <c r="D24" s="8" t="s">
        <v>25</v>
      </c>
      <c r="E24" s="8" t="s">
        <v>47</v>
      </c>
      <c r="F24" s="8" t="s">
        <v>21</v>
      </c>
      <c r="G24" s="8" t="s">
        <v>22</v>
      </c>
      <c r="H24" s="8" t="s">
        <v>23</v>
      </c>
      <c r="I24" s="9" t="s">
        <v>48</v>
      </c>
      <c r="J24" s="7">
        <v>25674564000</v>
      </c>
      <c r="K24" s="7">
        <v>0</v>
      </c>
      <c r="L24" s="7">
        <v>190000000</v>
      </c>
      <c r="M24" s="7">
        <v>25484564000</v>
      </c>
      <c r="N24" s="7">
        <v>16044085388.870001</v>
      </c>
      <c r="O24" s="7">
        <v>9440478611.1299992</v>
      </c>
      <c r="P24" s="7">
        <v>15674248085.870001</v>
      </c>
      <c r="Q24" s="7">
        <v>15674248085.870001</v>
      </c>
      <c r="R24" s="7">
        <v>15674248085.870001</v>
      </c>
      <c r="S24" s="5">
        <f t="shared" si="1"/>
        <v>9810315914.1299992</v>
      </c>
      <c r="T24" s="6">
        <f t="shared" si="2"/>
        <v>0.61504870500707809</v>
      </c>
      <c r="U24" s="6">
        <f t="shared" si="3"/>
        <v>0.61504870500707809</v>
      </c>
      <c r="V24" s="6">
        <f t="shared" si="4"/>
        <v>0.61504870500707809</v>
      </c>
      <c r="W24" s="1"/>
    </row>
    <row r="25" spans="1:23" ht="35.1" customHeight="1" thickBot="1" x14ac:dyDescent="0.3">
      <c r="A25" s="8" t="s">
        <v>19</v>
      </c>
      <c r="B25" s="8" t="s">
        <v>27</v>
      </c>
      <c r="C25" s="8" t="s">
        <v>33</v>
      </c>
      <c r="D25" s="8" t="s">
        <v>25</v>
      </c>
      <c r="E25" s="8" t="s">
        <v>49</v>
      </c>
      <c r="F25" s="8" t="s">
        <v>21</v>
      </c>
      <c r="G25" s="8" t="s">
        <v>22</v>
      </c>
      <c r="H25" s="8" t="s">
        <v>23</v>
      </c>
      <c r="I25" s="9" t="s">
        <v>50</v>
      </c>
      <c r="J25" s="7">
        <v>2937000</v>
      </c>
      <c r="K25" s="7">
        <v>0</v>
      </c>
      <c r="L25" s="7">
        <v>0</v>
      </c>
      <c r="M25" s="7">
        <v>2937000</v>
      </c>
      <c r="N25" s="7">
        <v>0</v>
      </c>
      <c r="O25" s="7">
        <v>2937000</v>
      </c>
      <c r="P25" s="7">
        <v>0</v>
      </c>
      <c r="Q25" s="7">
        <v>0</v>
      </c>
      <c r="R25" s="7">
        <v>0</v>
      </c>
      <c r="S25" s="5">
        <f t="shared" si="1"/>
        <v>2937000</v>
      </c>
      <c r="T25" s="6">
        <f t="shared" si="2"/>
        <v>0</v>
      </c>
      <c r="U25" s="6">
        <f t="shared" si="3"/>
        <v>0</v>
      </c>
      <c r="V25" s="6">
        <f t="shared" si="4"/>
        <v>0</v>
      </c>
      <c r="W25" s="1"/>
    </row>
    <row r="26" spans="1:23" ht="35.1" customHeight="1" thickBot="1" x14ac:dyDescent="0.3">
      <c r="A26" s="8" t="s">
        <v>19</v>
      </c>
      <c r="B26" s="8" t="s">
        <v>27</v>
      </c>
      <c r="C26" s="8" t="s">
        <v>22</v>
      </c>
      <c r="D26" s="8"/>
      <c r="E26" s="8"/>
      <c r="F26" s="8" t="s">
        <v>21</v>
      </c>
      <c r="G26" s="8" t="s">
        <v>22</v>
      </c>
      <c r="H26" s="8" t="s">
        <v>23</v>
      </c>
      <c r="I26" s="9" t="s">
        <v>51</v>
      </c>
      <c r="J26" s="7">
        <v>0</v>
      </c>
      <c r="K26" s="7">
        <v>57483182</v>
      </c>
      <c r="L26" s="7">
        <v>0</v>
      </c>
      <c r="M26" s="7">
        <v>57483182</v>
      </c>
      <c r="N26" s="7">
        <v>57471311</v>
      </c>
      <c r="O26" s="7">
        <v>11871</v>
      </c>
      <c r="P26" s="7">
        <v>57471311</v>
      </c>
      <c r="Q26" s="7">
        <v>56963182</v>
      </c>
      <c r="R26" s="7">
        <v>56963182</v>
      </c>
      <c r="S26" s="5">
        <f t="shared" si="1"/>
        <v>11871</v>
      </c>
      <c r="T26" s="6">
        <f t="shared" si="2"/>
        <v>0.9997934874238521</v>
      </c>
      <c r="U26" s="6">
        <f t="shared" si="3"/>
        <v>0.99095387586581407</v>
      </c>
      <c r="V26" s="6">
        <f t="shared" si="4"/>
        <v>0.99095387586581407</v>
      </c>
      <c r="W26" s="1"/>
    </row>
    <row r="27" spans="1:23" ht="35.1" customHeight="1" thickBot="1" x14ac:dyDescent="0.3">
      <c r="A27" s="8" t="s">
        <v>19</v>
      </c>
      <c r="B27" s="8" t="s">
        <v>27</v>
      </c>
      <c r="C27" s="8" t="s">
        <v>42</v>
      </c>
      <c r="D27" s="8" t="s">
        <v>52</v>
      </c>
      <c r="E27" s="8" t="s">
        <v>30</v>
      </c>
      <c r="F27" s="8" t="s">
        <v>21</v>
      </c>
      <c r="G27" s="8" t="s">
        <v>22</v>
      </c>
      <c r="H27" s="8" t="s">
        <v>23</v>
      </c>
      <c r="I27" s="9" t="s">
        <v>53</v>
      </c>
      <c r="J27" s="7">
        <v>29743292000</v>
      </c>
      <c r="K27" s="7">
        <v>0</v>
      </c>
      <c r="L27" s="7">
        <v>0</v>
      </c>
      <c r="M27" s="7">
        <v>29743292000</v>
      </c>
      <c r="N27" s="7">
        <v>29743292000</v>
      </c>
      <c r="O27" s="7">
        <v>0</v>
      </c>
      <c r="P27" s="7">
        <v>29743292000</v>
      </c>
      <c r="Q27" s="7">
        <v>19611955961</v>
      </c>
      <c r="R27" s="7">
        <v>16612827109</v>
      </c>
      <c r="S27" s="5">
        <f t="shared" si="1"/>
        <v>0</v>
      </c>
      <c r="T27" s="6">
        <f t="shared" si="2"/>
        <v>1</v>
      </c>
      <c r="U27" s="6">
        <f t="shared" si="3"/>
        <v>0.65937408545765541</v>
      </c>
      <c r="V27" s="6">
        <f t="shared" si="4"/>
        <v>0.55854029570768426</v>
      </c>
      <c r="W27" s="1"/>
    </row>
    <row r="28" spans="1:23" ht="23.25" thickBot="1" x14ac:dyDescent="0.3">
      <c r="A28" s="28" t="s">
        <v>19</v>
      </c>
      <c r="B28" s="28" t="s">
        <v>54</v>
      </c>
      <c r="C28" s="28"/>
      <c r="D28" s="28"/>
      <c r="E28" s="28"/>
      <c r="F28" s="28"/>
      <c r="G28" s="28"/>
      <c r="H28" s="28"/>
      <c r="I28" s="29" t="s">
        <v>105</v>
      </c>
      <c r="J28" s="30">
        <f>SUM(J29:J30)</f>
        <v>14824477000</v>
      </c>
      <c r="K28" s="30">
        <f t="shared" ref="K28:R28" si="8">SUM(K29:K30)</f>
        <v>0</v>
      </c>
      <c r="L28" s="30">
        <f t="shared" si="8"/>
        <v>0</v>
      </c>
      <c r="M28" s="30">
        <f t="shared" si="8"/>
        <v>14824477000</v>
      </c>
      <c r="N28" s="30">
        <f t="shared" si="8"/>
        <v>12911456600</v>
      </c>
      <c r="O28" s="30">
        <f t="shared" si="8"/>
        <v>1913020400</v>
      </c>
      <c r="P28" s="30">
        <f t="shared" si="8"/>
        <v>12778711363</v>
      </c>
      <c r="Q28" s="30">
        <f t="shared" si="8"/>
        <v>12770233363</v>
      </c>
      <c r="R28" s="30">
        <f t="shared" si="8"/>
        <v>12770233363</v>
      </c>
      <c r="S28" s="31">
        <f t="shared" si="1"/>
        <v>2045765637</v>
      </c>
      <c r="T28" s="32">
        <f t="shared" si="2"/>
        <v>0.86200082222124941</v>
      </c>
      <c r="U28" s="32">
        <f t="shared" si="3"/>
        <v>0.86142893020779077</v>
      </c>
      <c r="V28" s="32">
        <f t="shared" si="4"/>
        <v>0.86142893020779077</v>
      </c>
      <c r="W28" s="1"/>
    </row>
    <row r="29" spans="1:23" ht="15.75" thickBot="1" x14ac:dyDescent="0.3">
      <c r="A29" s="8" t="s">
        <v>19</v>
      </c>
      <c r="B29" s="8" t="s">
        <v>54</v>
      </c>
      <c r="C29" s="8" t="s">
        <v>20</v>
      </c>
      <c r="D29" s="8"/>
      <c r="E29" s="8"/>
      <c r="F29" s="8" t="s">
        <v>21</v>
      </c>
      <c r="G29" s="8" t="s">
        <v>22</v>
      </c>
      <c r="H29" s="8" t="s">
        <v>23</v>
      </c>
      <c r="I29" s="9" t="s">
        <v>55</v>
      </c>
      <c r="J29" s="7">
        <v>12998230000</v>
      </c>
      <c r="K29" s="7">
        <v>0</v>
      </c>
      <c r="L29" s="7">
        <v>0</v>
      </c>
      <c r="M29" s="7">
        <v>12998230000</v>
      </c>
      <c r="N29" s="7">
        <v>12911456600</v>
      </c>
      <c r="O29" s="7">
        <v>86773400</v>
      </c>
      <c r="P29" s="7">
        <v>12778711363</v>
      </c>
      <c r="Q29" s="7">
        <v>12770233363</v>
      </c>
      <c r="R29" s="7">
        <v>12770233363</v>
      </c>
      <c r="S29" s="5">
        <f t="shared" si="1"/>
        <v>219518637</v>
      </c>
      <c r="T29" s="6">
        <f t="shared" si="2"/>
        <v>0.98311165158640834</v>
      </c>
      <c r="U29" s="6">
        <f t="shared" si="3"/>
        <v>0.9824594089349088</v>
      </c>
      <c r="V29" s="6">
        <f t="shared" si="4"/>
        <v>0.9824594089349088</v>
      </c>
      <c r="W29" s="1"/>
    </row>
    <row r="30" spans="1:23" ht="23.25" thickBot="1" x14ac:dyDescent="0.3">
      <c r="A30" s="8" t="s">
        <v>19</v>
      </c>
      <c r="B30" s="8" t="s">
        <v>54</v>
      </c>
      <c r="C30" s="8" t="s">
        <v>33</v>
      </c>
      <c r="D30" s="8" t="s">
        <v>20</v>
      </c>
      <c r="E30" s="8"/>
      <c r="F30" s="8" t="s">
        <v>21</v>
      </c>
      <c r="G30" s="8" t="s">
        <v>42</v>
      </c>
      <c r="H30" s="8" t="s">
        <v>56</v>
      </c>
      <c r="I30" s="9" t="s">
        <v>57</v>
      </c>
      <c r="J30" s="7">
        <v>1826247000</v>
      </c>
      <c r="K30" s="7">
        <v>0</v>
      </c>
      <c r="L30" s="7">
        <v>0</v>
      </c>
      <c r="M30" s="7">
        <v>1826247000</v>
      </c>
      <c r="N30" s="7">
        <v>0</v>
      </c>
      <c r="O30" s="7">
        <v>1826247000</v>
      </c>
      <c r="P30" s="7">
        <v>0</v>
      </c>
      <c r="Q30" s="7">
        <v>0</v>
      </c>
      <c r="R30" s="7">
        <v>0</v>
      </c>
      <c r="S30" s="5">
        <f t="shared" si="1"/>
        <v>1826247000</v>
      </c>
      <c r="T30" s="6">
        <f t="shared" si="2"/>
        <v>0</v>
      </c>
      <c r="U30" s="6">
        <f t="shared" si="3"/>
        <v>0</v>
      </c>
      <c r="V30" s="6">
        <f t="shared" si="4"/>
        <v>0</v>
      </c>
      <c r="W30" s="1"/>
    </row>
    <row r="31" spans="1:23" ht="30" customHeight="1" thickBot="1" x14ac:dyDescent="0.3">
      <c r="A31" s="10" t="s">
        <v>58</v>
      </c>
      <c r="B31" s="10"/>
      <c r="C31" s="10"/>
      <c r="D31" s="10"/>
      <c r="E31" s="10"/>
      <c r="F31" s="10"/>
      <c r="G31" s="10"/>
      <c r="H31" s="10"/>
      <c r="I31" s="11" t="s">
        <v>106</v>
      </c>
      <c r="J31" s="15">
        <f>SUM(J32)</f>
        <v>569462000</v>
      </c>
      <c r="K31" s="15">
        <f t="shared" ref="K31:R31" si="9">SUM(K32)</f>
        <v>0</v>
      </c>
      <c r="L31" s="15">
        <f t="shared" si="9"/>
        <v>0</v>
      </c>
      <c r="M31" s="15">
        <f t="shared" si="9"/>
        <v>569462000</v>
      </c>
      <c r="N31" s="15">
        <f t="shared" si="9"/>
        <v>0</v>
      </c>
      <c r="O31" s="15">
        <f t="shared" si="9"/>
        <v>569462000</v>
      </c>
      <c r="P31" s="15">
        <f t="shared" si="9"/>
        <v>0</v>
      </c>
      <c r="Q31" s="15">
        <f t="shared" si="9"/>
        <v>0</v>
      </c>
      <c r="R31" s="15">
        <f t="shared" si="9"/>
        <v>0</v>
      </c>
      <c r="S31" s="13">
        <f t="shared" si="1"/>
        <v>569462000</v>
      </c>
      <c r="T31" s="14">
        <f t="shared" si="2"/>
        <v>0</v>
      </c>
      <c r="U31" s="14">
        <f t="shared" si="3"/>
        <v>0</v>
      </c>
      <c r="V31" s="14">
        <f t="shared" si="4"/>
        <v>0</v>
      </c>
      <c r="W31" s="1"/>
    </row>
    <row r="32" spans="1:23" ht="23.25" thickBot="1" x14ac:dyDescent="0.3">
      <c r="A32" s="8" t="s">
        <v>58</v>
      </c>
      <c r="B32" s="8" t="s">
        <v>22</v>
      </c>
      <c r="C32" s="8" t="s">
        <v>33</v>
      </c>
      <c r="D32" s="8" t="s">
        <v>20</v>
      </c>
      <c r="E32" s="8"/>
      <c r="F32" s="8" t="s">
        <v>21</v>
      </c>
      <c r="G32" s="8" t="s">
        <v>42</v>
      </c>
      <c r="H32" s="8" t="s">
        <v>23</v>
      </c>
      <c r="I32" s="9" t="s">
        <v>59</v>
      </c>
      <c r="J32" s="7">
        <v>569462000</v>
      </c>
      <c r="K32" s="7">
        <v>0</v>
      </c>
      <c r="L32" s="7">
        <v>0</v>
      </c>
      <c r="M32" s="7">
        <v>569462000</v>
      </c>
      <c r="N32" s="7">
        <v>0</v>
      </c>
      <c r="O32" s="7">
        <v>569462000</v>
      </c>
      <c r="P32" s="7">
        <v>0</v>
      </c>
      <c r="Q32" s="7">
        <v>0</v>
      </c>
      <c r="R32" s="7">
        <v>0</v>
      </c>
      <c r="S32" s="5">
        <f t="shared" si="1"/>
        <v>569462000</v>
      </c>
      <c r="T32" s="6">
        <f t="shared" si="2"/>
        <v>0</v>
      </c>
      <c r="U32" s="6">
        <f t="shared" si="3"/>
        <v>0</v>
      </c>
      <c r="V32" s="6">
        <f t="shared" si="4"/>
        <v>0</v>
      </c>
      <c r="W32" s="1"/>
    </row>
    <row r="33" spans="1:23" ht="32.25" customHeight="1" thickBot="1" x14ac:dyDescent="0.3">
      <c r="A33" s="10" t="s">
        <v>60</v>
      </c>
      <c r="B33" s="10"/>
      <c r="C33" s="10"/>
      <c r="D33" s="10"/>
      <c r="E33" s="10"/>
      <c r="F33" s="10"/>
      <c r="G33" s="10"/>
      <c r="H33" s="10"/>
      <c r="I33" s="11" t="s">
        <v>107</v>
      </c>
      <c r="J33" s="15">
        <f t="shared" ref="J33:R33" si="10">SUM(J34:J65)</f>
        <v>250773427074</v>
      </c>
      <c r="K33" s="15">
        <f t="shared" si="10"/>
        <v>48083173566</v>
      </c>
      <c r="L33" s="15">
        <f t="shared" si="10"/>
        <v>13162572566</v>
      </c>
      <c r="M33" s="15">
        <f t="shared" si="10"/>
        <v>285694028074</v>
      </c>
      <c r="N33" s="15">
        <f t="shared" si="10"/>
        <v>276814234016.43005</v>
      </c>
      <c r="O33" s="15">
        <f t="shared" si="10"/>
        <v>8879794057.5699997</v>
      </c>
      <c r="P33" s="15">
        <f t="shared" si="10"/>
        <v>246164795196.10001</v>
      </c>
      <c r="Q33" s="15">
        <f t="shared" si="10"/>
        <v>62023217374.540001</v>
      </c>
      <c r="R33" s="15">
        <f t="shared" si="10"/>
        <v>62023217374.540001</v>
      </c>
      <c r="S33" s="13">
        <f t="shared" si="1"/>
        <v>39529232877.899994</v>
      </c>
      <c r="T33" s="14">
        <f t="shared" si="2"/>
        <v>0.86163787481178566</v>
      </c>
      <c r="U33" s="14">
        <f t="shared" si="3"/>
        <v>0.21709665334157718</v>
      </c>
      <c r="V33" s="14">
        <f t="shared" si="4"/>
        <v>0.21709665334157718</v>
      </c>
      <c r="W33" s="1"/>
    </row>
    <row r="34" spans="1:23" ht="79.5" thickBot="1" x14ac:dyDescent="0.3">
      <c r="A34" s="8" t="s">
        <v>60</v>
      </c>
      <c r="B34" s="8" t="s">
        <v>61</v>
      </c>
      <c r="C34" s="8" t="s">
        <v>62</v>
      </c>
      <c r="D34" s="8" t="s">
        <v>63</v>
      </c>
      <c r="E34" s="8"/>
      <c r="F34" s="8" t="s">
        <v>21</v>
      </c>
      <c r="G34" s="8" t="s">
        <v>42</v>
      </c>
      <c r="H34" s="8" t="s">
        <v>23</v>
      </c>
      <c r="I34" s="9" t="s">
        <v>64</v>
      </c>
      <c r="J34" s="7">
        <v>3772145000</v>
      </c>
      <c r="K34" s="7">
        <v>0</v>
      </c>
      <c r="L34" s="7">
        <v>0</v>
      </c>
      <c r="M34" s="7">
        <v>3772145000</v>
      </c>
      <c r="N34" s="7">
        <v>3453608277.8299999</v>
      </c>
      <c r="O34" s="7">
        <v>318536722.17000002</v>
      </c>
      <c r="P34" s="7">
        <v>2772910957.9200001</v>
      </c>
      <c r="Q34" s="7">
        <v>1877950870.46</v>
      </c>
      <c r="R34" s="7">
        <v>1877950870.46</v>
      </c>
      <c r="S34" s="5">
        <f t="shared" si="1"/>
        <v>999234042.07999992</v>
      </c>
      <c r="T34" s="6">
        <f t="shared" si="2"/>
        <v>0.73510190035642853</v>
      </c>
      <c r="U34" s="6">
        <f t="shared" si="3"/>
        <v>0.49784694662055673</v>
      </c>
      <c r="V34" s="6">
        <f t="shared" si="4"/>
        <v>0.49784694662055673</v>
      </c>
      <c r="W34" s="1"/>
    </row>
    <row r="35" spans="1:23" ht="79.5" thickBot="1" x14ac:dyDescent="0.3">
      <c r="A35" s="8" t="s">
        <v>60</v>
      </c>
      <c r="B35" s="8" t="s">
        <v>61</v>
      </c>
      <c r="C35" s="8" t="s">
        <v>62</v>
      </c>
      <c r="D35" s="8" t="s">
        <v>63</v>
      </c>
      <c r="E35" s="8"/>
      <c r="F35" s="8" t="s">
        <v>21</v>
      </c>
      <c r="G35" s="8" t="s">
        <v>65</v>
      </c>
      <c r="H35" s="8" t="s">
        <v>23</v>
      </c>
      <c r="I35" s="9" t="s">
        <v>64</v>
      </c>
      <c r="J35" s="7">
        <v>33523650000</v>
      </c>
      <c r="K35" s="7">
        <v>0</v>
      </c>
      <c r="L35" s="7">
        <v>0</v>
      </c>
      <c r="M35" s="7">
        <v>33523650000</v>
      </c>
      <c r="N35" s="7">
        <v>33523650000</v>
      </c>
      <c r="O35" s="7">
        <v>0</v>
      </c>
      <c r="P35" s="7">
        <v>33523650000</v>
      </c>
      <c r="Q35" s="7">
        <v>12635860088</v>
      </c>
      <c r="R35" s="7">
        <v>12635860088</v>
      </c>
      <c r="S35" s="5">
        <f t="shared" si="1"/>
        <v>0</v>
      </c>
      <c r="T35" s="6">
        <f t="shared" si="2"/>
        <v>1</v>
      </c>
      <c r="U35" s="6">
        <f t="shared" si="3"/>
        <v>0.37692375645253423</v>
      </c>
      <c r="V35" s="6">
        <f t="shared" si="4"/>
        <v>0.37692375645253423</v>
      </c>
      <c r="W35" s="1"/>
    </row>
    <row r="36" spans="1:23" ht="79.5" thickBot="1" x14ac:dyDescent="0.3">
      <c r="A36" s="8" t="s">
        <v>60</v>
      </c>
      <c r="B36" s="8" t="s">
        <v>61</v>
      </c>
      <c r="C36" s="8" t="s">
        <v>62</v>
      </c>
      <c r="D36" s="8" t="s">
        <v>63</v>
      </c>
      <c r="E36" s="8"/>
      <c r="F36" s="8" t="s">
        <v>21</v>
      </c>
      <c r="G36" s="8" t="s">
        <v>66</v>
      </c>
      <c r="H36" s="8" t="s">
        <v>23</v>
      </c>
      <c r="I36" s="9" t="s">
        <v>64</v>
      </c>
      <c r="J36" s="7">
        <v>0</v>
      </c>
      <c r="K36" s="7">
        <v>5001416000</v>
      </c>
      <c r="L36" s="7">
        <v>0</v>
      </c>
      <c r="M36" s="7">
        <v>5001416000</v>
      </c>
      <c r="N36" s="7">
        <v>5001416000</v>
      </c>
      <c r="O36" s="7">
        <v>0</v>
      </c>
      <c r="P36" s="7">
        <v>5001416000</v>
      </c>
      <c r="Q36" s="7">
        <v>0</v>
      </c>
      <c r="R36" s="7">
        <v>0</v>
      </c>
      <c r="S36" s="5">
        <f t="shared" si="1"/>
        <v>0</v>
      </c>
      <c r="T36" s="6">
        <f t="shared" si="2"/>
        <v>1</v>
      </c>
      <c r="U36" s="6">
        <f t="shared" si="3"/>
        <v>0</v>
      </c>
      <c r="V36" s="6">
        <f t="shared" si="4"/>
        <v>0</v>
      </c>
      <c r="W36" s="1"/>
    </row>
    <row r="37" spans="1:23" ht="45.75" thickBot="1" x14ac:dyDescent="0.3">
      <c r="A37" s="8" t="s">
        <v>60</v>
      </c>
      <c r="B37" s="8" t="s">
        <v>68</v>
      </c>
      <c r="C37" s="8" t="s">
        <v>62</v>
      </c>
      <c r="D37" s="8" t="s">
        <v>69</v>
      </c>
      <c r="E37" s="8"/>
      <c r="F37" s="8" t="s">
        <v>21</v>
      </c>
      <c r="G37" s="8" t="s">
        <v>42</v>
      </c>
      <c r="H37" s="8" t="s">
        <v>23</v>
      </c>
      <c r="I37" s="9" t="s">
        <v>70</v>
      </c>
      <c r="J37" s="7">
        <v>3800000000</v>
      </c>
      <c r="K37" s="7">
        <v>0</v>
      </c>
      <c r="L37" s="7">
        <v>0</v>
      </c>
      <c r="M37" s="7">
        <v>3800000000</v>
      </c>
      <c r="N37" s="7">
        <v>3067071750.0500002</v>
      </c>
      <c r="O37" s="7">
        <v>732928249.95000005</v>
      </c>
      <c r="P37" s="7">
        <v>2209800998.0500002</v>
      </c>
      <c r="Q37" s="7">
        <v>1698312647.9100001</v>
      </c>
      <c r="R37" s="7">
        <v>1698312647.9100001</v>
      </c>
      <c r="S37" s="5">
        <f t="shared" si="1"/>
        <v>1590199001.9499998</v>
      </c>
      <c r="T37" s="6">
        <f t="shared" si="2"/>
        <v>0.58152657843421063</v>
      </c>
      <c r="U37" s="6">
        <f t="shared" si="3"/>
        <v>0.44692438102894738</v>
      </c>
      <c r="V37" s="6">
        <f t="shared" si="4"/>
        <v>0.44692438102894738</v>
      </c>
      <c r="W37" s="1"/>
    </row>
    <row r="38" spans="1:23" ht="57" thickBot="1" x14ac:dyDescent="0.3">
      <c r="A38" s="8" t="s">
        <v>60</v>
      </c>
      <c r="B38" s="8" t="s">
        <v>68</v>
      </c>
      <c r="C38" s="8" t="s">
        <v>62</v>
      </c>
      <c r="D38" s="8" t="s">
        <v>71</v>
      </c>
      <c r="E38" s="8"/>
      <c r="F38" s="8" t="s">
        <v>21</v>
      </c>
      <c r="G38" s="8" t="s">
        <v>42</v>
      </c>
      <c r="H38" s="8" t="s">
        <v>23</v>
      </c>
      <c r="I38" s="9" t="s">
        <v>72</v>
      </c>
      <c r="J38" s="7">
        <v>12410000000</v>
      </c>
      <c r="K38" s="7">
        <v>0</v>
      </c>
      <c r="L38" s="7">
        <v>0</v>
      </c>
      <c r="M38" s="7">
        <v>12410000000</v>
      </c>
      <c r="N38" s="7">
        <v>11115300782</v>
      </c>
      <c r="O38" s="7">
        <v>1294699218</v>
      </c>
      <c r="P38" s="7">
        <v>10355216668.68</v>
      </c>
      <c r="Q38" s="7">
        <v>8272300529.9300003</v>
      </c>
      <c r="R38" s="7">
        <v>8272300529.9300003</v>
      </c>
      <c r="S38" s="5">
        <f t="shared" si="1"/>
        <v>2054783331.3199997</v>
      </c>
      <c r="T38" s="6">
        <f t="shared" si="2"/>
        <v>0.8344251948976632</v>
      </c>
      <c r="U38" s="6">
        <f t="shared" si="3"/>
        <v>0.66658344318533447</v>
      </c>
      <c r="V38" s="6">
        <f t="shared" si="4"/>
        <v>0.66658344318533447</v>
      </c>
      <c r="W38" s="1"/>
    </row>
    <row r="39" spans="1:23" ht="57" thickBot="1" x14ac:dyDescent="0.3">
      <c r="A39" s="8" t="s">
        <v>60</v>
      </c>
      <c r="B39" s="8" t="s">
        <v>68</v>
      </c>
      <c r="C39" s="8" t="s">
        <v>62</v>
      </c>
      <c r="D39" s="8" t="s">
        <v>71</v>
      </c>
      <c r="E39" s="8"/>
      <c r="F39" s="8" t="s">
        <v>21</v>
      </c>
      <c r="G39" s="8" t="s">
        <v>73</v>
      </c>
      <c r="H39" s="8" t="s">
        <v>23</v>
      </c>
      <c r="I39" s="9" t="s">
        <v>72</v>
      </c>
      <c r="J39" s="7">
        <v>6581286283</v>
      </c>
      <c r="K39" s="7">
        <v>0</v>
      </c>
      <c r="L39" s="7">
        <v>6581286283</v>
      </c>
      <c r="M39" s="7">
        <v>0</v>
      </c>
      <c r="N39" s="7">
        <v>0</v>
      </c>
      <c r="O39" s="7">
        <v>0</v>
      </c>
      <c r="P39" s="7">
        <v>0</v>
      </c>
      <c r="Q39" s="7">
        <v>0</v>
      </c>
      <c r="R39" s="7">
        <v>0</v>
      </c>
      <c r="S39" s="5">
        <f t="shared" ref="S39:S66" si="11">+M39-P39</f>
        <v>0</v>
      </c>
      <c r="T39" s="6">
        <v>0</v>
      </c>
      <c r="U39" s="6">
        <v>0</v>
      </c>
      <c r="V39" s="6">
        <v>0</v>
      </c>
      <c r="W39" s="1"/>
    </row>
    <row r="40" spans="1:23" ht="68.25" thickBot="1" x14ac:dyDescent="0.3">
      <c r="A40" s="8" t="s">
        <v>60</v>
      </c>
      <c r="B40" s="8" t="s">
        <v>68</v>
      </c>
      <c r="C40" s="8" t="s">
        <v>62</v>
      </c>
      <c r="D40" s="8" t="s">
        <v>74</v>
      </c>
      <c r="E40" s="8"/>
      <c r="F40" s="8" t="s">
        <v>21</v>
      </c>
      <c r="G40" s="8" t="s">
        <v>42</v>
      </c>
      <c r="H40" s="8" t="s">
        <v>23</v>
      </c>
      <c r="I40" s="9" t="s">
        <v>75</v>
      </c>
      <c r="J40" s="7">
        <v>19837427434</v>
      </c>
      <c r="K40" s="7">
        <v>0</v>
      </c>
      <c r="L40" s="7">
        <v>0</v>
      </c>
      <c r="M40" s="7">
        <v>19837427434</v>
      </c>
      <c r="N40" s="7">
        <v>19837427434</v>
      </c>
      <c r="O40" s="7">
        <v>0</v>
      </c>
      <c r="P40" s="7">
        <v>19837427434</v>
      </c>
      <c r="Q40" s="7">
        <v>4837427434</v>
      </c>
      <c r="R40" s="7">
        <v>4837427434</v>
      </c>
      <c r="S40" s="5">
        <f t="shared" si="11"/>
        <v>0</v>
      </c>
      <c r="T40" s="6">
        <f t="shared" ref="T40:T46" si="12">+P40/M40</f>
        <v>1</v>
      </c>
      <c r="U40" s="6">
        <f t="shared" ref="U40:U46" si="13">+Q40/M40</f>
        <v>0.24385356670336086</v>
      </c>
      <c r="V40" s="6">
        <f t="shared" ref="V40:V46" si="14">+R40/M40</f>
        <v>0.24385356670336086</v>
      </c>
      <c r="W40" s="1"/>
    </row>
    <row r="41" spans="1:23" ht="68.25" thickBot="1" x14ac:dyDescent="0.3">
      <c r="A41" s="8" t="s">
        <v>60</v>
      </c>
      <c r="B41" s="8" t="s">
        <v>68</v>
      </c>
      <c r="C41" s="8" t="s">
        <v>62</v>
      </c>
      <c r="D41" s="8" t="s">
        <v>74</v>
      </c>
      <c r="E41" s="8"/>
      <c r="F41" s="8" t="s">
        <v>21</v>
      </c>
      <c r="G41" s="8" t="s">
        <v>73</v>
      </c>
      <c r="H41" s="8" t="s">
        <v>23</v>
      </c>
      <c r="I41" s="9" t="s">
        <v>75</v>
      </c>
      <c r="J41" s="7">
        <v>0</v>
      </c>
      <c r="K41" s="7">
        <v>13162572566</v>
      </c>
      <c r="L41" s="7">
        <v>0</v>
      </c>
      <c r="M41" s="7">
        <v>13162572566</v>
      </c>
      <c r="N41" s="7">
        <v>13162572566</v>
      </c>
      <c r="O41" s="7">
        <v>0</v>
      </c>
      <c r="P41" s="7">
        <v>13162572566</v>
      </c>
      <c r="Q41" s="7">
        <v>13162572566</v>
      </c>
      <c r="R41" s="7">
        <v>13162572566</v>
      </c>
      <c r="S41" s="5">
        <f t="shared" si="11"/>
        <v>0</v>
      </c>
      <c r="T41" s="6">
        <f t="shared" si="12"/>
        <v>1</v>
      </c>
      <c r="U41" s="6">
        <f t="shared" si="13"/>
        <v>1</v>
      </c>
      <c r="V41" s="6">
        <f t="shared" si="14"/>
        <v>1</v>
      </c>
      <c r="W41" s="1"/>
    </row>
    <row r="42" spans="1:23" ht="68.25" thickBot="1" x14ac:dyDescent="0.3">
      <c r="A42" s="8" t="s">
        <v>60</v>
      </c>
      <c r="B42" s="8" t="s">
        <v>68</v>
      </c>
      <c r="C42" s="8" t="s">
        <v>62</v>
      </c>
      <c r="D42" s="8" t="s">
        <v>74</v>
      </c>
      <c r="E42" s="8"/>
      <c r="F42" s="8" t="s">
        <v>21</v>
      </c>
      <c r="G42" s="8" t="s">
        <v>66</v>
      </c>
      <c r="H42" s="8" t="s">
        <v>23</v>
      </c>
      <c r="I42" s="9" t="s">
        <v>75</v>
      </c>
      <c r="J42" s="7">
        <v>0</v>
      </c>
      <c r="K42" s="7">
        <v>2500000000</v>
      </c>
      <c r="L42" s="7">
        <v>0</v>
      </c>
      <c r="M42" s="7">
        <v>2500000000</v>
      </c>
      <c r="N42" s="7">
        <v>2500000000</v>
      </c>
      <c r="O42" s="7">
        <v>0</v>
      </c>
      <c r="P42" s="7">
        <v>2500000000</v>
      </c>
      <c r="Q42" s="7">
        <v>0</v>
      </c>
      <c r="R42" s="7">
        <v>0</v>
      </c>
      <c r="S42" s="5">
        <f t="shared" si="11"/>
        <v>0</v>
      </c>
      <c r="T42" s="6">
        <f t="shared" si="12"/>
        <v>1</v>
      </c>
      <c r="U42" s="6">
        <f t="shared" si="13"/>
        <v>0</v>
      </c>
      <c r="V42" s="6">
        <f t="shared" si="14"/>
        <v>0</v>
      </c>
      <c r="W42" s="1"/>
    </row>
    <row r="43" spans="1:23" ht="45.75" thickBot="1" x14ac:dyDescent="0.3">
      <c r="A43" s="8" t="s">
        <v>60</v>
      </c>
      <c r="B43" s="8" t="s">
        <v>68</v>
      </c>
      <c r="C43" s="8" t="s">
        <v>62</v>
      </c>
      <c r="D43" s="8" t="s">
        <v>76</v>
      </c>
      <c r="E43" s="8"/>
      <c r="F43" s="8" t="s">
        <v>21</v>
      </c>
      <c r="G43" s="8" t="s">
        <v>42</v>
      </c>
      <c r="H43" s="8" t="s">
        <v>23</v>
      </c>
      <c r="I43" s="9" t="s">
        <v>77</v>
      </c>
      <c r="J43" s="7">
        <v>6292612574</v>
      </c>
      <c r="K43" s="7">
        <v>0</v>
      </c>
      <c r="L43" s="7">
        <v>0</v>
      </c>
      <c r="M43" s="7">
        <v>6292612574</v>
      </c>
      <c r="N43" s="7">
        <v>5792596292.1899996</v>
      </c>
      <c r="O43" s="7">
        <v>500016281.81</v>
      </c>
      <c r="P43" s="7">
        <v>5157680478.1899996</v>
      </c>
      <c r="Q43" s="7">
        <v>2919556572.1900001</v>
      </c>
      <c r="R43" s="7">
        <v>2919556572.1900001</v>
      </c>
      <c r="S43" s="5">
        <f t="shared" si="11"/>
        <v>1134932095.8100004</v>
      </c>
      <c r="T43" s="6">
        <f t="shared" si="12"/>
        <v>0.81964055748492348</v>
      </c>
      <c r="U43" s="6">
        <f t="shared" si="13"/>
        <v>0.46396572772541395</v>
      </c>
      <c r="V43" s="6">
        <f t="shared" si="14"/>
        <v>0.46396572772541395</v>
      </c>
      <c r="W43" s="1"/>
    </row>
    <row r="44" spans="1:23" ht="45.75" thickBot="1" x14ac:dyDescent="0.3">
      <c r="A44" s="8" t="s">
        <v>60</v>
      </c>
      <c r="B44" s="8" t="s">
        <v>68</v>
      </c>
      <c r="C44" s="8" t="s">
        <v>62</v>
      </c>
      <c r="D44" s="8" t="s">
        <v>76</v>
      </c>
      <c r="E44" s="8"/>
      <c r="F44" s="8" t="s">
        <v>21</v>
      </c>
      <c r="G44" s="8" t="s">
        <v>73</v>
      </c>
      <c r="H44" s="8" t="s">
        <v>23</v>
      </c>
      <c r="I44" s="9" t="s">
        <v>77</v>
      </c>
      <c r="J44" s="7">
        <v>1800000000</v>
      </c>
      <c r="K44" s="7">
        <v>0</v>
      </c>
      <c r="L44" s="7">
        <v>0</v>
      </c>
      <c r="M44" s="7">
        <v>1800000000</v>
      </c>
      <c r="N44" s="7">
        <v>1800000000</v>
      </c>
      <c r="O44" s="7">
        <v>0</v>
      </c>
      <c r="P44" s="7">
        <v>1800000000</v>
      </c>
      <c r="Q44" s="7">
        <v>1620000000</v>
      </c>
      <c r="R44" s="7">
        <v>1620000000</v>
      </c>
      <c r="S44" s="5">
        <f t="shared" si="11"/>
        <v>0</v>
      </c>
      <c r="T44" s="6">
        <f t="shared" si="12"/>
        <v>1</v>
      </c>
      <c r="U44" s="6">
        <f t="shared" si="13"/>
        <v>0.9</v>
      </c>
      <c r="V44" s="6">
        <f t="shared" si="14"/>
        <v>0.9</v>
      </c>
      <c r="W44" s="1"/>
    </row>
    <row r="45" spans="1:23" ht="45.75" thickBot="1" x14ac:dyDescent="0.3">
      <c r="A45" s="8" t="s">
        <v>60</v>
      </c>
      <c r="B45" s="8" t="s">
        <v>68</v>
      </c>
      <c r="C45" s="8" t="s">
        <v>62</v>
      </c>
      <c r="D45" s="8" t="s">
        <v>76</v>
      </c>
      <c r="E45" s="8"/>
      <c r="F45" s="8" t="s">
        <v>21</v>
      </c>
      <c r="G45" s="8" t="s">
        <v>66</v>
      </c>
      <c r="H45" s="8" t="s">
        <v>23</v>
      </c>
      <c r="I45" s="9" t="s">
        <v>77</v>
      </c>
      <c r="J45" s="7">
        <v>0</v>
      </c>
      <c r="K45" s="7">
        <v>1500000000</v>
      </c>
      <c r="L45" s="7">
        <v>0</v>
      </c>
      <c r="M45" s="7">
        <v>1500000000</v>
      </c>
      <c r="N45" s="7">
        <v>1500000000</v>
      </c>
      <c r="O45" s="7">
        <v>0</v>
      </c>
      <c r="P45" s="7">
        <v>1500000000</v>
      </c>
      <c r="Q45" s="7">
        <v>0</v>
      </c>
      <c r="R45" s="7">
        <v>0</v>
      </c>
      <c r="S45" s="5">
        <f t="shared" si="11"/>
        <v>0</v>
      </c>
      <c r="T45" s="6">
        <f t="shared" si="12"/>
        <v>1</v>
      </c>
      <c r="U45" s="6">
        <f t="shared" si="13"/>
        <v>0</v>
      </c>
      <c r="V45" s="6">
        <f t="shared" si="14"/>
        <v>0</v>
      </c>
      <c r="W45" s="1"/>
    </row>
    <row r="46" spans="1:23" ht="57" thickBot="1" x14ac:dyDescent="0.3">
      <c r="A46" s="8" t="s">
        <v>60</v>
      </c>
      <c r="B46" s="8" t="s">
        <v>68</v>
      </c>
      <c r="C46" s="8" t="s">
        <v>62</v>
      </c>
      <c r="D46" s="8" t="s">
        <v>78</v>
      </c>
      <c r="E46" s="8"/>
      <c r="F46" s="8" t="s">
        <v>21</v>
      </c>
      <c r="G46" s="8" t="s">
        <v>42</v>
      </c>
      <c r="H46" s="8" t="s">
        <v>23</v>
      </c>
      <c r="I46" s="9" t="s">
        <v>79</v>
      </c>
      <c r="J46" s="7">
        <v>18361790080</v>
      </c>
      <c r="K46" s="7">
        <v>0</v>
      </c>
      <c r="L46" s="7">
        <v>0</v>
      </c>
      <c r="M46" s="7">
        <v>18361790080</v>
      </c>
      <c r="N46" s="7">
        <v>18262672665.91</v>
      </c>
      <c r="O46" s="7">
        <v>99117414.090000004</v>
      </c>
      <c r="P46" s="7">
        <v>8802215584.9099998</v>
      </c>
      <c r="Q46" s="7">
        <v>470200060.91000003</v>
      </c>
      <c r="R46" s="7">
        <v>470200060.91000003</v>
      </c>
      <c r="S46" s="5">
        <f t="shared" si="11"/>
        <v>9559574495.0900002</v>
      </c>
      <c r="T46" s="6">
        <f t="shared" si="12"/>
        <v>0.47937676809068497</v>
      </c>
      <c r="U46" s="6">
        <f t="shared" si="13"/>
        <v>2.5607528397906618E-2</v>
      </c>
      <c r="V46" s="6">
        <f t="shared" si="14"/>
        <v>2.5607528397906618E-2</v>
      </c>
      <c r="W46" s="1"/>
    </row>
    <row r="47" spans="1:23" ht="57" thickBot="1" x14ac:dyDescent="0.3">
      <c r="A47" s="8" t="s">
        <v>60</v>
      </c>
      <c r="B47" s="8" t="s">
        <v>68</v>
      </c>
      <c r="C47" s="8" t="s">
        <v>62</v>
      </c>
      <c r="D47" s="8" t="s">
        <v>78</v>
      </c>
      <c r="E47" s="8"/>
      <c r="F47" s="8" t="s">
        <v>21</v>
      </c>
      <c r="G47" s="8" t="s">
        <v>73</v>
      </c>
      <c r="H47" s="8" t="s">
        <v>23</v>
      </c>
      <c r="I47" s="9" t="s">
        <v>79</v>
      </c>
      <c r="J47" s="7">
        <v>6581286283</v>
      </c>
      <c r="K47" s="7">
        <v>0</v>
      </c>
      <c r="L47" s="7">
        <v>6581286283</v>
      </c>
      <c r="M47" s="7">
        <v>0</v>
      </c>
      <c r="N47" s="7">
        <v>0</v>
      </c>
      <c r="O47" s="7">
        <v>0</v>
      </c>
      <c r="P47" s="7">
        <v>0</v>
      </c>
      <c r="Q47" s="7">
        <v>0</v>
      </c>
      <c r="R47" s="7">
        <v>0</v>
      </c>
      <c r="S47" s="5">
        <f t="shared" si="11"/>
        <v>0</v>
      </c>
      <c r="T47" s="6">
        <v>0</v>
      </c>
      <c r="U47" s="6">
        <v>0</v>
      </c>
      <c r="V47" s="6">
        <v>0</v>
      </c>
      <c r="W47" s="1"/>
    </row>
    <row r="48" spans="1:23" ht="45.75" thickBot="1" x14ac:dyDescent="0.3">
      <c r="A48" s="8" t="s">
        <v>60</v>
      </c>
      <c r="B48" s="8" t="s">
        <v>68</v>
      </c>
      <c r="C48" s="8" t="s">
        <v>62</v>
      </c>
      <c r="D48" s="8" t="s">
        <v>80</v>
      </c>
      <c r="E48" s="8"/>
      <c r="F48" s="8" t="s">
        <v>21</v>
      </c>
      <c r="G48" s="8" t="s">
        <v>22</v>
      </c>
      <c r="H48" s="8" t="s">
        <v>23</v>
      </c>
      <c r="I48" s="9" t="s">
        <v>81</v>
      </c>
      <c r="J48" s="7">
        <v>116011464912</v>
      </c>
      <c r="K48" s="7">
        <v>0</v>
      </c>
      <c r="L48" s="7">
        <v>0</v>
      </c>
      <c r="M48" s="7">
        <v>116011464912</v>
      </c>
      <c r="N48" s="7">
        <v>116011464912</v>
      </c>
      <c r="O48" s="7">
        <v>0</v>
      </c>
      <c r="P48" s="7">
        <v>112511464912</v>
      </c>
      <c r="Q48" s="7">
        <v>7096419535.9899998</v>
      </c>
      <c r="R48" s="7">
        <v>7096419535.9899998</v>
      </c>
      <c r="S48" s="5">
        <f t="shared" si="11"/>
        <v>3500000000</v>
      </c>
      <c r="T48" s="6">
        <f t="shared" ref="T48:T66" si="15">+P48/M48</f>
        <v>0.96983056801623091</v>
      </c>
      <c r="U48" s="6">
        <f t="shared" ref="U48:U66" si="16">+Q48/M48</f>
        <v>6.1169984719811603E-2</v>
      </c>
      <c r="V48" s="6">
        <f t="shared" ref="V48:V66" si="17">+R48/M48</f>
        <v>6.1169984719811603E-2</v>
      </c>
      <c r="W48" s="1"/>
    </row>
    <row r="49" spans="1:23" ht="45.75" thickBot="1" x14ac:dyDescent="0.3">
      <c r="A49" s="8" t="s">
        <v>60</v>
      </c>
      <c r="B49" s="8" t="s">
        <v>68</v>
      </c>
      <c r="C49" s="8" t="s">
        <v>62</v>
      </c>
      <c r="D49" s="8" t="s">
        <v>80</v>
      </c>
      <c r="E49" s="8"/>
      <c r="F49" s="8" t="s">
        <v>21</v>
      </c>
      <c r="G49" s="8" t="s">
        <v>42</v>
      </c>
      <c r="H49" s="8" t="s">
        <v>23</v>
      </c>
      <c r="I49" s="9" t="s">
        <v>81</v>
      </c>
      <c r="J49" s="7">
        <v>2152512319</v>
      </c>
      <c r="K49" s="7">
        <v>0</v>
      </c>
      <c r="L49" s="7">
        <v>0</v>
      </c>
      <c r="M49" s="7">
        <v>2152512319</v>
      </c>
      <c r="N49" s="7">
        <v>2152512319</v>
      </c>
      <c r="O49" s="7">
        <v>0</v>
      </c>
      <c r="P49" s="7">
        <v>2152512319</v>
      </c>
      <c r="Q49" s="7">
        <v>0</v>
      </c>
      <c r="R49" s="7">
        <v>0</v>
      </c>
      <c r="S49" s="5">
        <f t="shared" si="11"/>
        <v>0</v>
      </c>
      <c r="T49" s="6">
        <f t="shared" si="15"/>
        <v>1</v>
      </c>
      <c r="U49" s="6">
        <f t="shared" si="16"/>
        <v>0</v>
      </c>
      <c r="V49" s="6">
        <f t="shared" si="17"/>
        <v>0</v>
      </c>
      <c r="W49" s="1"/>
    </row>
    <row r="50" spans="1:23" ht="45.75" thickBot="1" x14ac:dyDescent="0.3">
      <c r="A50" s="8" t="s">
        <v>60</v>
      </c>
      <c r="B50" s="8" t="s">
        <v>68</v>
      </c>
      <c r="C50" s="8" t="s">
        <v>62</v>
      </c>
      <c r="D50" s="8" t="s">
        <v>82</v>
      </c>
      <c r="E50" s="8"/>
      <c r="F50" s="8" t="s">
        <v>21</v>
      </c>
      <c r="G50" s="8" t="s">
        <v>42</v>
      </c>
      <c r="H50" s="8" t="s">
        <v>23</v>
      </c>
      <c r="I50" s="9" t="s">
        <v>83</v>
      </c>
      <c r="J50" s="7">
        <v>1087750116</v>
      </c>
      <c r="K50" s="7">
        <v>0</v>
      </c>
      <c r="L50" s="7">
        <v>0</v>
      </c>
      <c r="M50" s="7">
        <v>1087750116</v>
      </c>
      <c r="N50" s="7">
        <v>1062399999.3099999</v>
      </c>
      <c r="O50" s="7">
        <v>25350116.690000001</v>
      </c>
      <c r="P50" s="7">
        <v>1062399999.3099999</v>
      </c>
      <c r="Q50" s="7">
        <v>0</v>
      </c>
      <c r="R50" s="7">
        <v>0</v>
      </c>
      <c r="S50" s="5">
        <f t="shared" si="11"/>
        <v>25350116.690000057</v>
      </c>
      <c r="T50" s="6">
        <f t="shared" si="15"/>
        <v>0.97669490784958923</v>
      </c>
      <c r="U50" s="6">
        <f t="shared" si="16"/>
        <v>0</v>
      </c>
      <c r="V50" s="6">
        <f t="shared" si="17"/>
        <v>0</v>
      </c>
      <c r="W50" s="1"/>
    </row>
    <row r="51" spans="1:23" ht="45.75" thickBot="1" x14ac:dyDescent="0.3">
      <c r="A51" s="8" t="s">
        <v>60</v>
      </c>
      <c r="B51" s="8" t="s">
        <v>68</v>
      </c>
      <c r="C51" s="8" t="s">
        <v>62</v>
      </c>
      <c r="D51" s="8" t="s">
        <v>82</v>
      </c>
      <c r="E51" s="8"/>
      <c r="F51" s="8" t="s">
        <v>21</v>
      </c>
      <c r="G51" s="8" t="s">
        <v>73</v>
      </c>
      <c r="H51" s="8" t="s">
        <v>23</v>
      </c>
      <c r="I51" s="9" t="s">
        <v>83</v>
      </c>
      <c r="J51" s="7">
        <v>925000000</v>
      </c>
      <c r="K51" s="7">
        <v>0</v>
      </c>
      <c r="L51" s="7">
        <v>0</v>
      </c>
      <c r="M51" s="7">
        <v>925000000</v>
      </c>
      <c r="N51" s="7">
        <v>887917648</v>
      </c>
      <c r="O51" s="7">
        <v>37082352</v>
      </c>
      <c r="P51" s="7">
        <v>743890820</v>
      </c>
      <c r="Q51" s="7">
        <v>0</v>
      </c>
      <c r="R51" s="7">
        <v>0</v>
      </c>
      <c r="S51" s="5">
        <f t="shared" si="11"/>
        <v>181109180</v>
      </c>
      <c r="T51" s="6">
        <f t="shared" si="15"/>
        <v>0.80420629189189186</v>
      </c>
      <c r="U51" s="6">
        <f t="shared" si="16"/>
        <v>0</v>
      </c>
      <c r="V51" s="6">
        <f t="shared" si="17"/>
        <v>0</v>
      </c>
      <c r="W51" s="1"/>
    </row>
    <row r="52" spans="1:23" ht="90.75" thickBot="1" x14ac:dyDescent="0.3">
      <c r="A52" s="8" t="s">
        <v>60</v>
      </c>
      <c r="B52" s="8" t="s">
        <v>68</v>
      </c>
      <c r="C52" s="8" t="s">
        <v>62</v>
      </c>
      <c r="D52" s="8" t="s">
        <v>84</v>
      </c>
      <c r="E52" s="8"/>
      <c r="F52" s="8" t="s">
        <v>21</v>
      </c>
      <c r="G52" s="8" t="s">
        <v>42</v>
      </c>
      <c r="H52" s="8" t="s">
        <v>23</v>
      </c>
      <c r="I52" s="9" t="s">
        <v>85</v>
      </c>
      <c r="J52" s="7">
        <v>2000000000</v>
      </c>
      <c r="K52" s="7">
        <v>0</v>
      </c>
      <c r="L52" s="7">
        <v>0</v>
      </c>
      <c r="M52" s="7">
        <v>2000000000</v>
      </c>
      <c r="N52" s="7">
        <v>1929341830.4400001</v>
      </c>
      <c r="O52" s="7">
        <v>70658169.560000002</v>
      </c>
      <c r="P52" s="7">
        <v>1929329942.8399999</v>
      </c>
      <c r="Q52" s="7">
        <v>1154584108.95</v>
      </c>
      <c r="R52" s="7">
        <v>1154584108.95</v>
      </c>
      <c r="S52" s="5">
        <f t="shared" si="11"/>
        <v>70670057.160000086</v>
      </c>
      <c r="T52" s="6">
        <f t="shared" si="15"/>
        <v>0.96466497141999996</v>
      </c>
      <c r="U52" s="6">
        <f t="shared" si="16"/>
        <v>0.57729205447499998</v>
      </c>
      <c r="V52" s="6">
        <f t="shared" si="17"/>
        <v>0.57729205447499998</v>
      </c>
      <c r="W52" s="1"/>
    </row>
    <row r="53" spans="1:23" ht="90.75" thickBot="1" x14ac:dyDescent="0.3">
      <c r="A53" s="8" t="s">
        <v>60</v>
      </c>
      <c r="B53" s="8" t="s">
        <v>68</v>
      </c>
      <c r="C53" s="8" t="s">
        <v>62</v>
      </c>
      <c r="D53" s="8" t="s">
        <v>84</v>
      </c>
      <c r="E53" s="8"/>
      <c r="F53" s="8" t="s">
        <v>21</v>
      </c>
      <c r="G53" s="8" t="s">
        <v>73</v>
      </c>
      <c r="H53" s="8" t="s">
        <v>23</v>
      </c>
      <c r="I53" s="9" t="s">
        <v>85</v>
      </c>
      <c r="J53" s="7">
        <v>2000000000</v>
      </c>
      <c r="K53" s="7">
        <v>0</v>
      </c>
      <c r="L53" s="7">
        <v>0</v>
      </c>
      <c r="M53" s="7">
        <v>2000000000</v>
      </c>
      <c r="N53" s="7">
        <v>2000000000</v>
      </c>
      <c r="O53" s="7">
        <v>0</v>
      </c>
      <c r="P53" s="7">
        <v>2000000000</v>
      </c>
      <c r="Q53" s="7">
        <v>2000000000</v>
      </c>
      <c r="R53" s="7">
        <v>2000000000</v>
      </c>
      <c r="S53" s="5">
        <f t="shared" si="11"/>
        <v>0</v>
      </c>
      <c r="T53" s="6">
        <f t="shared" si="15"/>
        <v>1</v>
      </c>
      <c r="U53" s="6">
        <f t="shared" si="16"/>
        <v>1</v>
      </c>
      <c r="V53" s="6">
        <f t="shared" si="17"/>
        <v>1</v>
      </c>
      <c r="W53" s="1"/>
    </row>
    <row r="54" spans="1:23" ht="90.75" thickBot="1" x14ac:dyDescent="0.3">
      <c r="A54" s="8" t="s">
        <v>60</v>
      </c>
      <c r="B54" s="8" t="s">
        <v>68</v>
      </c>
      <c r="C54" s="8" t="s">
        <v>62</v>
      </c>
      <c r="D54" s="8" t="s">
        <v>84</v>
      </c>
      <c r="E54" s="8"/>
      <c r="F54" s="8" t="s">
        <v>21</v>
      </c>
      <c r="G54" s="8" t="s">
        <v>66</v>
      </c>
      <c r="H54" s="8" t="s">
        <v>23</v>
      </c>
      <c r="I54" s="9" t="s">
        <v>85</v>
      </c>
      <c r="J54" s="7">
        <v>0</v>
      </c>
      <c r="K54" s="7">
        <v>5040000000</v>
      </c>
      <c r="L54" s="7">
        <v>0</v>
      </c>
      <c r="M54" s="7">
        <v>5040000000</v>
      </c>
      <c r="N54" s="7">
        <v>5040000000</v>
      </c>
      <c r="O54" s="7">
        <v>0</v>
      </c>
      <c r="P54" s="7">
        <v>5040000000</v>
      </c>
      <c r="Q54" s="7">
        <v>0</v>
      </c>
      <c r="R54" s="7">
        <v>0</v>
      </c>
      <c r="S54" s="5">
        <f t="shared" si="11"/>
        <v>0</v>
      </c>
      <c r="T54" s="6">
        <f t="shared" si="15"/>
        <v>1</v>
      </c>
      <c r="U54" s="6">
        <f t="shared" si="16"/>
        <v>0</v>
      </c>
      <c r="V54" s="6">
        <f t="shared" si="17"/>
        <v>0</v>
      </c>
      <c r="W54" s="1"/>
    </row>
    <row r="55" spans="1:23" ht="34.5" thickBot="1" x14ac:dyDescent="0.3">
      <c r="A55" s="8" t="s">
        <v>60</v>
      </c>
      <c r="B55" s="8" t="s">
        <v>68</v>
      </c>
      <c r="C55" s="8" t="s">
        <v>62</v>
      </c>
      <c r="D55" s="8" t="s">
        <v>67</v>
      </c>
      <c r="E55" s="8"/>
      <c r="F55" s="8" t="s">
        <v>21</v>
      </c>
      <c r="G55" s="8" t="s">
        <v>42</v>
      </c>
      <c r="H55" s="8" t="s">
        <v>23</v>
      </c>
      <c r="I55" s="9" t="s">
        <v>86</v>
      </c>
      <c r="J55" s="7">
        <v>2274360000</v>
      </c>
      <c r="K55" s="7">
        <v>0</v>
      </c>
      <c r="L55" s="7">
        <v>0</v>
      </c>
      <c r="M55" s="7">
        <v>2274360000</v>
      </c>
      <c r="N55" s="7">
        <v>2014141095.75</v>
      </c>
      <c r="O55" s="7">
        <v>260218904.25</v>
      </c>
      <c r="P55" s="7">
        <v>1729423507.75</v>
      </c>
      <c r="Q55" s="7">
        <v>944649771.75</v>
      </c>
      <c r="R55" s="7">
        <v>944649771.75</v>
      </c>
      <c r="S55" s="5">
        <f t="shared" si="11"/>
        <v>544936492.25</v>
      </c>
      <c r="T55" s="6">
        <f t="shared" si="15"/>
        <v>0.76040007199827642</v>
      </c>
      <c r="U55" s="6">
        <f t="shared" si="16"/>
        <v>0.41534751391600272</v>
      </c>
      <c r="V55" s="6">
        <f t="shared" si="17"/>
        <v>0.41534751391600272</v>
      </c>
      <c r="W55" s="1"/>
    </row>
    <row r="56" spans="1:23" ht="34.5" thickBot="1" x14ac:dyDescent="0.3">
      <c r="A56" s="8" t="s">
        <v>60</v>
      </c>
      <c r="B56" s="8" t="s">
        <v>68</v>
      </c>
      <c r="C56" s="8" t="s">
        <v>62</v>
      </c>
      <c r="D56" s="8" t="s">
        <v>67</v>
      </c>
      <c r="E56" s="8"/>
      <c r="F56" s="8" t="s">
        <v>21</v>
      </c>
      <c r="G56" s="8" t="s">
        <v>73</v>
      </c>
      <c r="H56" s="8" t="s">
        <v>23</v>
      </c>
      <c r="I56" s="9" t="s">
        <v>86</v>
      </c>
      <c r="J56" s="7">
        <v>1750000000</v>
      </c>
      <c r="K56" s="7">
        <v>0</v>
      </c>
      <c r="L56" s="7">
        <v>0</v>
      </c>
      <c r="M56" s="7">
        <v>1750000000</v>
      </c>
      <c r="N56" s="7">
        <v>1700000000</v>
      </c>
      <c r="O56" s="7">
        <v>50000000</v>
      </c>
      <c r="P56" s="7">
        <v>1700000000</v>
      </c>
      <c r="Q56" s="7">
        <v>1700000000</v>
      </c>
      <c r="R56" s="7">
        <v>1700000000</v>
      </c>
      <c r="S56" s="5">
        <f t="shared" si="11"/>
        <v>50000000</v>
      </c>
      <c r="T56" s="6">
        <f t="shared" si="15"/>
        <v>0.97142857142857142</v>
      </c>
      <c r="U56" s="6">
        <f t="shared" si="16"/>
        <v>0.97142857142857142</v>
      </c>
      <c r="V56" s="6">
        <f t="shared" si="17"/>
        <v>0.97142857142857142</v>
      </c>
      <c r="W56" s="1"/>
    </row>
    <row r="57" spans="1:23" ht="45.75" thickBot="1" x14ac:dyDescent="0.3">
      <c r="A57" s="8" t="s">
        <v>60</v>
      </c>
      <c r="B57" s="8" t="s">
        <v>68</v>
      </c>
      <c r="C57" s="8" t="s">
        <v>62</v>
      </c>
      <c r="D57" s="8" t="s">
        <v>87</v>
      </c>
      <c r="E57" s="8"/>
      <c r="F57" s="8" t="s">
        <v>21</v>
      </c>
      <c r="G57" s="8" t="s">
        <v>42</v>
      </c>
      <c r="H57" s="8" t="s">
        <v>23</v>
      </c>
      <c r="I57" s="9" t="s">
        <v>88</v>
      </c>
      <c r="J57" s="7">
        <v>4000000000</v>
      </c>
      <c r="K57" s="7">
        <v>0</v>
      </c>
      <c r="L57" s="7">
        <v>0</v>
      </c>
      <c r="M57" s="7">
        <v>4000000000</v>
      </c>
      <c r="N57" s="7">
        <v>677108994.63</v>
      </c>
      <c r="O57" s="7">
        <v>3322891005.3699999</v>
      </c>
      <c r="P57" s="7">
        <v>632913055.63</v>
      </c>
      <c r="Q57" s="7">
        <v>126879453.63</v>
      </c>
      <c r="R57" s="7">
        <v>126879453.63</v>
      </c>
      <c r="S57" s="5">
        <f t="shared" si="11"/>
        <v>3367086944.3699999</v>
      </c>
      <c r="T57" s="6">
        <f t="shared" si="15"/>
        <v>0.1582282639075</v>
      </c>
      <c r="U57" s="6">
        <f t="shared" si="16"/>
        <v>3.17198634075E-2</v>
      </c>
      <c r="V57" s="6">
        <f t="shared" si="17"/>
        <v>3.17198634075E-2</v>
      </c>
      <c r="W57" s="1"/>
    </row>
    <row r="58" spans="1:23" ht="45.75" thickBot="1" x14ac:dyDescent="0.3">
      <c r="A58" s="8" t="s">
        <v>60</v>
      </c>
      <c r="B58" s="8" t="s">
        <v>68</v>
      </c>
      <c r="C58" s="8" t="s">
        <v>62</v>
      </c>
      <c r="D58" s="8" t="s">
        <v>87</v>
      </c>
      <c r="E58" s="8"/>
      <c r="F58" s="8" t="s">
        <v>21</v>
      </c>
      <c r="G58" s="8" t="s">
        <v>66</v>
      </c>
      <c r="H58" s="8" t="s">
        <v>23</v>
      </c>
      <c r="I58" s="9" t="s">
        <v>88</v>
      </c>
      <c r="J58" s="7">
        <v>0</v>
      </c>
      <c r="K58" s="7">
        <v>1880000000</v>
      </c>
      <c r="L58" s="7">
        <v>0</v>
      </c>
      <c r="M58" s="7">
        <v>1880000000</v>
      </c>
      <c r="N58" s="7">
        <v>1413301178</v>
      </c>
      <c r="O58" s="7">
        <v>466698822</v>
      </c>
      <c r="P58" s="7">
        <v>1413301178</v>
      </c>
      <c r="Q58" s="7">
        <v>0</v>
      </c>
      <c r="R58" s="7">
        <v>0</v>
      </c>
      <c r="S58" s="5">
        <f t="shared" si="11"/>
        <v>466698822</v>
      </c>
      <c r="T58" s="6">
        <f t="shared" si="15"/>
        <v>0.75175594574468085</v>
      </c>
      <c r="U58" s="6">
        <f t="shared" si="16"/>
        <v>0</v>
      </c>
      <c r="V58" s="6">
        <f t="shared" si="17"/>
        <v>0</v>
      </c>
      <c r="W58" s="1"/>
    </row>
    <row r="59" spans="1:23" ht="79.5" thickBot="1" x14ac:dyDescent="0.3">
      <c r="A59" s="8" t="s">
        <v>60</v>
      </c>
      <c r="B59" s="8" t="s">
        <v>68</v>
      </c>
      <c r="C59" s="8" t="s">
        <v>62</v>
      </c>
      <c r="D59" s="8" t="s">
        <v>89</v>
      </c>
      <c r="E59" s="8" t="s">
        <v>0</v>
      </c>
      <c r="F59" s="8" t="s">
        <v>21</v>
      </c>
      <c r="G59" s="8" t="s">
        <v>66</v>
      </c>
      <c r="H59" s="8" t="s">
        <v>23</v>
      </c>
      <c r="I59" s="9" t="s">
        <v>90</v>
      </c>
      <c r="J59" s="7">
        <v>0</v>
      </c>
      <c r="K59" s="7">
        <v>18999185000</v>
      </c>
      <c r="L59" s="7">
        <v>0</v>
      </c>
      <c r="M59" s="7">
        <v>18999185000</v>
      </c>
      <c r="N59" s="7">
        <v>17599185000</v>
      </c>
      <c r="O59" s="7">
        <v>1400000000</v>
      </c>
      <c r="P59" s="7">
        <v>5216285000</v>
      </c>
      <c r="Q59" s="7">
        <v>0</v>
      </c>
      <c r="R59" s="7">
        <v>0</v>
      </c>
      <c r="S59" s="5">
        <f t="shared" si="11"/>
        <v>13782900000</v>
      </c>
      <c r="T59" s="6">
        <f t="shared" si="15"/>
        <v>0.27455309267213301</v>
      </c>
      <c r="U59" s="6">
        <f t="shared" si="16"/>
        <v>0</v>
      </c>
      <c r="V59" s="6">
        <f t="shared" si="17"/>
        <v>0</v>
      </c>
      <c r="W59" s="1"/>
    </row>
    <row r="60" spans="1:23" ht="34.5" thickBot="1" x14ac:dyDescent="0.3">
      <c r="A60" s="8" t="s">
        <v>60</v>
      </c>
      <c r="B60" s="8" t="s">
        <v>91</v>
      </c>
      <c r="C60" s="8" t="s">
        <v>62</v>
      </c>
      <c r="D60" s="8" t="s">
        <v>92</v>
      </c>
      <c r="E60" s="8"/>
      <c r="F60" s="8" t="s">
        <v>21</v>
      </c>
      <c r="G60" s="8" t="s">
        <v>42</v>
      </c>
      <c r="H60" s="8" t="s">
        <v>23</v>
      </c>
      <c r="I60" s="9" t="s">
        <v>93</v>
      </c>
      <c r="J60" s="7">
        <v>167941500</v>
      </c>
      <c r="K60" s="7">
        <v>0</v>
      </c>
      <c r="L60" s="7">
        <v>0</v>
      </c>
      <c r="M60" s="7">
        <v>167941500</v>
      </c>
      <c r="N60" s="7">
        <v>166441500</v>
      </c>
      <c r="O60" s="7">
        <v>1500000</v>
      </c>
      <c r="P60" s="7">
        <v>165874648</v>
      </c>
      <c r="Q60" s="7">
        <v>72479438</v>
      </c>
      <c r="R60" s="7">
        <v>72479438</v>
      </c>
      <c r="S60" s="5">
        <f t="shared" si="11"/>
        <v>2066852</v>
      </c>
      <c r="T60" s="6">
        <f t="shared" si="15"/>
        <v>0.98769302405897297</v>
      </c>
      <c r="U60" s="6">
        <f t="shared" si="16"/>
        <v>0.43157550694735963</v>
      </c>
      <c r="V60" s="6">
        <f t="shared" si="17"/>
        <v>0.43157550694735963</v>
      </c>
      <c r="W60" s="1"/>
    </row>
    <row r="61" spans="1:23" ht="102" thickBot="1" x14ac:dyDescent="0.3">
      <c r="A61" s="8" t="s">
        <v>60</v>
      </c>
      <c r="B61" s="8" t="s">
        <v>91</v>
      </c>
      <c r="C61" s="8" t="s">
        <v>62</v>
      </c>
      <c r="D61" s="8" t="s">
        <v>94</v>
      </c>
      <c r="E61" s="8"/>
      <c r="F61" s="8" t="s">
        <v>21</v>
      </c>
      <c r="G61" s="8" t="s">
        <v>42</v>
      </c>
      <c r="H61" s="8" t="s">
        <v>23</v>
      </c>
      <c r="I61" s="9" t="s">
        <v>95</v>
      </c>
      <c r="J61" s="7">
        <v>295673983</v>
      </c>
      <c r="K61" s="7">
        <v>0</v>
      </c>
      <c r="L61" s="7">
        <v>0</v>
      </c>
      <c r="M61" s="7">
        <v>295673983</v>
      </c>
      <c r="N61" s="7">
        <v>257166984</v>
      </c>
      <c r="O61" s="7">
        <v>38506999</v>
      </c>
      <c r="P61" s="7">
        <v>138392968</v>
      </c>
      <c r="Q61" s="7">
        <v>54163069</v>
      </c>
      <c r="R61" s="7">
        <v>54163069</v>
      </c>
      <c r="S61" s="5">
        <f t="shared" si="11"/>
        <v>157281015</v>
      </c>
      <c r="T61" s="6">
        <f t="shared" si="15"/>
        <v>0.46805933547423412</v>
      </c>
      <c r="U61" s="6">
        <f t="shared" si="16"/>
        <v>0.18318510289760598</v>
      </c>
      <c r="V61" s="6">
        <f t="shared" si="17"/>
        <v>0.18318510289760598</v>
      </c>
      <c r="W61" s="1"/>
    </row>
    <row r="62" spans="1:23" ht="68.25" thickBot="1" x14ac:dyDescent="0.3">
      <c r="A62" s="8" t="s">
        <v>60</v>
      </c>
      <c r="B62" s="8" t="s">
        <v>91</v>
      </c>
      <c r="C62" s="8" t="s">
        <v>62</v>
      </c>
      <c r="D62" s="8" t="s">
        <v>96</v>
      </c>
      <c r="E62" s="8"/>
      <c r="F62" s="8" t="s">
        <v>21</v>
      </c>
      <c r="G62" s="8" t="s">
        <v>42</v>
      </c>
      <c r="H62" s="8" t="s">
        <v>23</v>
      </c>
      <c r="I62" s="9" t="s">
        <v>97</v>
      </c>
      <c r="J62" s="7">
        <v>148526590</v>
      </c>
      <c r="K62" s="7">
        <v>0</v>
      </c>
      <c r="L62" s="7">
        <v>0</v>
      </c>
      <c r="M62" s="7">
        <v>148526590</v>
      </c>
      <c r="N62" s="7">
        <v>96406540</v>
      </c>
      <c r="O62" s="7">
        <v>52120050</v>
      </c>
      <c r="P62" s="7">
        <v>96406540</v>
      </c>
      <c r="Q62" s="7">
        <v>55572494</v>
      </c>
      <c r="R62" s="7">
        <v>55572494</v>
      </c>
      <c r="S62" s="5">
        <f t="shared" si="11"/>
        <v>52120050</v>
      </c>
      <c r="T62" s="6">
        <f t="shared" si="15"/>
        <v>0.64908606600340046</v>
      </c>
      <c r="U62" s="6">
        <f t="shared" si="16"/>
        <v>0.37415855302407469</v>
      </c>
      <c r="V62" s="6">
        <f t="shared" si="17"/>
        <v>0.37415855302407469</v>
      </c>
      <c r="W62" s="1"/>
    </row>
    <row r="63" spans="1:23" ht="45.75" thickBot="1" x14ac:dyDescent="0.3">
      <c r="A63" s="8" t="s">
        <v>60</v>
      </c>
      <c r="B63" s="8" t="s">
        <v>98</v>
      </c>
      <c r="C63" s="8" t="s">
        <v>62</v>
      </c>
      <c r="D63" s="8" t="s">
        <v>92</v>
      </c>
      <c r="E63" s="8"/>
      <c r="F63" s="8" t="s">
        <v>21</v>
      </c>
      <c r="G63" s="8" t="s">
        <v>42</v>
      </c>
      <c r="H63" s="8" t="s">
        <v>23</v>
      </c>
      <c r="I63" s="9" t="s">
        <v>99</v>
      </c>
      <c r="J63" s="7">
        <v>500000000</v>
      </c>
      <c r="K63" s="7">
        <v>0</v>
      </c>
      <c r="L63" s="7">
        <v>0</v>
      </c>
      <c r="M63" s="7">
        <v>500000000</v>
      </c>
      <c r="N63" s="7">
        <v>498975700</v>
      </c>
      <c r="O63" s="7">
        <v>1024300</v>
      </c>
      <c r="P63" s="7">
        <v>446045894.5</v>
      </c>
      <c r="Q63" s="7">
        <v>418733292</v>
      </c>
      <c r="R63" s="7">
        <v>418733292</v>
      </c>
      <c r="S63" s="5">
        <f t="shared" si="11"/>
        <v>53954105.5</v>
      </c>
      <c r="T63" s="6">
        <f t="shared" si="15"/>
        <v>0.89209178899999997</v>
      </c>
      <c r="U63" s="6">
        <f t="shared" si="16"/>
        <v>0.83746658399999996</v>
      </c>
      <c r="V63" s="6">
        <f t="shared" si="17"/>
        <v>0.83746658399999996</v>
      </c>
      <c r="W63" s="1"/>
    </row>
    <row r="64" spans="1:23" ht="45.75" thickBot="1" x14ac:dyDescent="0.3">
      <c r="A64" s="8" t="s">
        <v>60</v>
      </c>
      <c r="B64" s="8" t="s">
        <v>98</v>
      </c>
      <c r="C64" s="8" t="s">
        <v>62</v>
      </c>
      <c r="D64" s="8" t="s">
        <v>92</v>
      </c>
      <c r="E64" s="8"/>
      <c r="F64" s="8" t="s">
        <v>21</v>
      </c>
      <c r="G64" s="8" t="s">
        <v>73</v>
      </c>
      <c r="H64" s="8" t="s">
        <v>23</v>
      </c>
      <c r="I64" s="9" t="s">
        <v>99</v>
      </c>
      <c r="J64" s="7">
        <v>2500000000</v>
      </c>
      <c r="K64" s="7">
        <v>0</v>
      </c>
      <c r="L64" s="7">
        <v>0</v>
      </c>
      <c r="M64" s="7">
        <v>2500000000</v>
      </c>
      <c r="N64" s="7">
        <v>2320020336.8200002</v>
      </c>
      <c r="O64" s="7">
        <v>179979663.18000001</v>
      </c>
      <c r="P64" s="7">
        <v>1546848890.8199999</v>
      </c>
      <c r="Q64" s="7">
        <v>387832068.31999999</v>
      </c>
      <c r="R64" s="7">
        <v>387832068.31999999</v>
      </c>
      <c r="S64" s="5">
        <f t="shared" si="11"/>
        <v>953151109.18000007</v>
      </c>
      <c r="T64" s="6">
        <f t="shared" si="15"/>
        <v>0.61873955632799993</v>
      </c>
      <c r="U64" s="6">
        <f t="shared" si="16"/>
        <v>0.15513282732799999</v>
      </c>
      <c r="V64" s="6">
        <f t="shared" si="17"/>
        <v>0.15513282732799999</v>
      </c>
      <c r="W64" s="1"/>
    </row>
    <row r="65" spans="1:23" ht="57" thickBot="1" x14ac:dyDescent="0.3">
      <c r="A65" s="8" t="s">
        <v>60</v>
      </c>
      <c r="B65" s="8" t="s">
        <v>98</v>
      </c>
      <c r="C65" s="8" t="s">
        <v>62</v>
      </c>
      <c r="D65" s="8" t="s">
        <v>94</v>
      </c>
      <c r="E65" s="8"/>
      <c r="F65" s="8" t="s">
        <v>21</v>
      </c>
      <c r="G65" s="8" t="s">
        <v>42</v>
      </c>
      <c r="H65" s="8" t="s">
        <v>23</v>
      </c>
      <c r="I65" s="9" t="s">
        <v>100</v>
      </c>
      <c r="J65" s="7">
        <v>2000000000</v>
      </c>
      <c r="K65" s="7">
        <v>0</v>
      </c>
      <c r="L65" s="7">
        <v>0</v>
      </c>
      <c r="M65" s="7">
        <v>2000000000</v>
      </c>
      <c r="N65" s="7">
        <v>1971534210.5</v>
      </c>
      <c r="O65" s="7">
        <v>28465789.5</v>
      </c>
      <c r="P65" s="7">
        <v>1016814832.5</v>
      </c>
      <c r="Q65" s="7">
        <v>517723373.5</v>
      </c>
      <c r="R65" s="7">
        <v>517723373.5</v>
      </c>
      <c r="S65" s="5">
        <f t="shared" si="11"/>
        <v>983185167.5</v>
      </c>
      <c r="T65" s="6">
        <f t="shared" si="15"/>
        <v>0.50840741624999997</v>
      </c>
      <c r="U65" s="6">
        <f t="shared" si="16"/>
        <v>0.25886168674999999</v>
      </c>
      <c r="V65" s="6">
        <f t="shared" si="17"/>
        <v>0.25886168674999999</v>
      </c>
      <c r="W65" s="1"/>
    </row>
    <row r="66" spans="1:23" ht="24" customHeight="1" thickBot="1" x14ac:dyDescent="0.3">
      <c r="A66" s="10"/>
      <c r="B66" s="10"/>
      <c r="C66" s="10"/>
      <c r="D66" s="10"/>
      <c r="E66" s="10"/>
      <c r="F66" s="10"/>
      <c r="G66" s="10"/>
      <c r="H66" s="10"/>
      <c r="I66" s="11" t="s">
        <v>128</v>
      </c>
      <c r="J66" s="15">
        <f t="shared" ref="J66:R66" si="18">+J7+J31+J33</f>
        <v>619372526074</v>
      </c>
      <c r="K66" s="15">
        <f t="shared" si="18"/>
        <v>50991247748</v>
      </c>
      <c r="L66" s="15">
        <f t="shared" si="18"/>
        <v>14051655748</v>
      </c>
      <c r="M66" s="15">
        <f t="shared" si="18"/>
        <v>656312118074</v>
      </c>
      <c r="N66" s="15">
        <f t="shared" si="18"/>
        <v>633685664290.93005</v>
      </c>
      <c r="O66" s="15">
        <f t="shared" si="18"/>
        <v>22626453783.07</v>
      </c>
      <c r="P66" s="15">
        <f t="shared" si="18"/>
        <v>584741564380.93005</v>
      </c>
      <c r="Q66" s="15">
        <f t="shared" si="18"/>
        <v>343473054267.95001</v>
      </c>
      <c r="R66" s="15">
        <f t="shared" si="18"/>
        <v>326278168748.95001</v>
      </c>
      <c r="S66" s="13">
        <f t="shared" si="11"/>
        <v>71570553693.069946</v>
      </c>
      <c r="T66" s="14">
        <f t="shared" si="15"/>
        <v>0.89095043086649162</v>
      </c>
      <c r="U66" s="14">
        <f t="shared" si="16"/>
        <v>0.5233379741271561</v>
      </c>
      <c r="V66" s="14">
        <f t="shared" si="17"/>
        <v>0.4971387237316891</v>
      </c>
      <c r="W66" s="1"/>
    </row>
    <row r="67" spans="1:23" x14ac:dyDescent="0.25">
      <c r="A67" s="16" t="s">
        <v>111</v>
      </c>
      <c r="B67" s="17"/>
      <c r="C67" s="17"/>
      <c r="D67" s="17"/>
      <c r="E67" s="18"/>
      <c r="F67" s="19"/>
      <c r="G67" s="20"/>
      <c r="H67" s="20"/>
      <c r="I67" s="21"/>
      <c r="J67" s="16"/>
      <c r="K67" s="16"/>
      <c r="L67" s="16"/>
      <c r="M67" s="19"/>
      <c r="N67" s="16"/>
      <c r="O67" s="22"/>
      <c r="P67" s="3"/>
      <c r="Q67" s="4"/>
      <c r="R67" s="4"/>
      <c r="S67" s="4"/>
      <c r="T67" s="2"/>
      <c r="U67" s="2"/>
      <c r="V67" s="2"/>
    </row>
    <row r="68" spans="1:23" x14ac:dyDescent="0.25">
      <c r="A68" s="16" t="s">
        <v>112</v>
      </c>
      <c r="B68" s="16"/>
      <c r="C68" s="16"/>
      <c r="D68" s="16"/>
      <c r="E68" s="16"/>
      <c r="F68" s="16"/>
      <c r="G68" s="16"/>
      <c r="H68" s="16"/>
      <c r="I68" s="16"/>
      <c r="J68" s="16"/>
      <c r="K68" s="16"/>
      <c r="L68" s="16"/>
      <c r="M68" s="19"/>
      <c r="N68" s="16"/>
      <c r="O68" s="22"/>
      <c r="P68" s="3"/>
      <c r="Q68" s="4"/>
      <c r="R68" s="4"/>
      <c r="S68" s="4"/>
      <c r="T68" s="2"/>
      <c r="U68" s="2"/>
      <c r="V68" s="2"/>
    </row>
    <row r="69" spans="1:23" x14ac:dyDescent="0.25">
      <c r="A69" s="16" t="s">
        <v>113</v>
      </c>
      <c r="B69" s="16"/>
      <c r="C69" s="16"/>
      <c r="D69" s="16"/>
      <c r="E69" s="16"/>
      <c r="F69" s="16"/>
      <c r="G69" s="16"/>
      <c r="H69" s="16"/>
      <c r="I69" s="16"/>
      <c r="J69" s="16"/>
      <c r="K69" s="16"/>
      <c r="L69" s="16"/>
      <c r="M69" s="19"/>
      <c r="N69" s="16"/>
      <c r="O69" s="22"/>
      <c r="P69" s="3"/>
      <c r="Q69" s="4"/>
      <c r="R69" s="4"/>
      <c r="S69" s="4"/>
      <c r="T69" s="2"/>
      <c r="U69" s="2"/>
      <c r="V69" s="2"/>
    </row>
    <row r="70" spans="1:23" x14ac:dyDescent="0.25">
      <c r="A70" s="16" t="s">
        <v>114</v>
      </c>
      <c r="B70" s="16"/>
      <c r="C70" s="16"/>
      <c r="D70" s="16"/>
      <c r="E70" s="16"/>
      <c r="F70" s="16"/>
      <c r="G70" s="16"/>
      <c r="H70" s="16"/>
      <c r="I70" s="16"/>
      <c r="J70" s="16"/>
      <c r="K70" s="16"/>
      <c r="L70" s="16"/>
      <c r="M70" s="16"/>
      <c r="N70" s="16"/>
      <c r="O70" s="22"/>
      <c r="P70" s="3"/>
      <c r="Q70" s="4"/>
      <c r="R70" s="4"/>
      <c r="S70" s="4"/>
      <c r="T70" s="2"/>
      <c r="U70" s="2"/>
      <c r="V70" s="2"/>
    </row>
    <row r="71" spans="1:23" x14ac:dyDescent="0.25">
      <c r="A71" s="16" t="s">
        <v>115</v>
      </c>
      <c r="B71" s="16"/>
      <c r="C71" s="16"/>
      <c r="D71" s="16"/>
      <c r="E71" s="16"/>
      <c r="F71" s="16"/>
      <c r="G71" s="16"/>
      <c r="H71" s="16"/>
      <c r="I71" s="16"/>
      <c r="J71" s="16"/>
      <c r="K71" s="16"/>
      <c r="L71" s="16"/>
      <c r="M71" s="16"/>
      <c r="N71" s="16"/>
      <c r="O71" s="22"/>
      <c r="P71" s="3"/>
      <c r="Q71" s="4"/>
      <c r="R71" s="4"/>
      <c r="S71" s="4"/>
      <c r="T71" s="2"/>
      <c r="U71" s="2"/>
      <c r="V71" s="2"/>
    </row>
    <row r="72" spans="1:23" x14ac:dyDescent="0.25">
      <c r="A72" s="16" t="s">
        <v>116</v>
      </c>
      <c r="B72" s="16"/>
      <c r="C72" s="16"/>
      <c r="D72" s="16"/>
      <c r="E72" s="16"/>
      <c r="F72" s="16"/>
      <c r="G72" s="16"/>
      <c r="H72" s="16"/>
      <c r="I72" s="16"/>
      <c r="J72" s="16"/>
      <c r="K72" s="16"/>
      <c r="L72" s="16"/>
      <c r="M72" s="16"/>
      <c r="N72" s="16"/>
      <c r="O72" s="22"/>
      <c r="P72" s="3"/>
      <c r="Q72" s="4"/>
      <c r="R72" s="4"/>
      <c r="S72" s="4"/>
      <c r="T72" s="2"/>
      <c r="U72" s="2"/>
      <c r="V72" s="2"/>
    </row>
    <row r="73" spans="1:23" ht="15.75" customHeight="1" x14ac:dyDescent="0.25">
      <c r="A73" s="16" t="s">
        <v>117</v>
      </c>
      <c r="B73" s="16"/>
      <c r="C73" s="16"/>
      <c r="D73" s="16"/>
      <c r="E73" s="16"/>
      <c r="F73" s="16"/>
      <c r="G73" s="16"/>
      <c r="H73" s="16"/>
      <c r="I73" s="16"/>
      <c r="J73" s="16"/>
      <c r="K73" s="16"/>
      <c r="L73" s="16"/>
      <c r="M73" s="16"/>
      <c r="N73" s="16"/>
      <c r="O73" s="22"/>
      <c r="P73" s="3"/>
      <c r="Q73" s="4"/>
      <c r="R73" s="4"/>
      <c r="S73" s="4"/>
      <c r="T73" s="2"/>
      <c r="U73" s="2"/>
      <c r="V73" s="2"/>
    </row>
    <row r="74" spans="1:23" x14ac:dyDescent="0.25">
      <c r="A74" s="16" t="s">
        <v>118</v>
      </c>
      <c r="B74" s="16"/>
      <c r="C74" s="16"/>
      <c r="D74" s="16"/>
      <c r="E74" s="16"/>
      <c r="F74" s="16"/>
      <c r="G74" s="16"/>
      <c r="H74" s="16"/>
      <c r="I74" s="16"/>
      <c r="J74" s="16"/>
      <c r="K74" s="16"/>
      <c r="L74" s="16"/>
      <c r="M74" s="16"/>
      <c r="N74" s="16"/>
      <c r="O74" s="22"/>
      <c r="P74" s="3"/>
      <c r="Q74" s="4"/>
      <c r="R74" s="4"/>
      <c r="S74" s="4"/>
      <c r="T74" s="2"/>
      <c r="U74" s="2"/>
      <c r="V74" s="2"/>
    </row>
    <row r="75" spans="1:23" x14ac:dyDescent="0.25">
      <c r="A75" s="23" t="s">
        <v>119</v>
      </c>
      <c r="B75" s="16"/>
      <c r="C75" s="16"/>
      <c r="D75" s="16"/>
      <c r="E75" s="16"/>
      <c r="F75" s="16"/>
      <c r="G75" s="16"/>
      <c r="H75" s="16"/>
      <c r="I75" s="16"/>
      <c r="J75" s="16"/>
      <c r="K75" s="16"/>
      <c r="L75" s="16"/>
      <c r="M75" s="16"/>
      <c r="N75" s="16"/>
      <c r="O75" s="16"/>
      <c r="P75" s="16"/>
      <c r="Q75" s="2"/>
      <c r="R75" s="4"/>
      <c r="S75" s="4"/>
      <c r="T75" s="2"/>
      <c r="U75" s="2"/>
      <c r="V75" s="2"/>
    </row>
    <row r="76" spans="1:23" x14ac:dyDescent="0.25">
      <c r="A76" s="23" t="s">
        <v>122</v>
      </c>
      <c r="B76" s="16"/>
      <c r="C76" s="16"/>
      <c r="D76" s="16"/>
      <c r="E76" s="16"/>
      <c r="F76" s="16"/>
      <c r="G76" s="16"/>
      <c r="H76" s="16"/>
      <c r="I76" s="16"/>
      <c r="J76" s="16"/>
      <c r="K76" s="16"/>
      <c r="L76" s="16"/>
      <c r="M76" s="16"/>
      <c r="N76" s="16"/>
      <c r="O76" s="16"/>
      <c r="P76" s="16"/>
      <c r="Q76" s="2"/>
      <c r="R76" s="4"/>
      <c r="S76" s="4"/>
      <c r="T76" s="2"/>
      <c r="U76" s="2"/>
      <c r="V76" s="2"/>
    </row>
    <row r="77" spans="1:23" x14ac:dyDescent="0.25">
      <c r="A77" s="23" t="s">
        <v>123</v>
      </c>
      <c r="B77" s="16"/>
      <c r="C77" s="16"/>
      <c r="D77" s="16"/>
      <c r="E77" s="16"/>
      <c r="F77" s="16"/>
      <c r="G77" s="16"/>
      <c r="H77" s="16"/>
      <c r="I77" s="16"/>
      <c r="J77" s="16"/>
      <c r="K77" s="16"/>
      <c r="L77" s="16"/>
      <c r="M77" s="16"/>
      <c r="N77" s="16"/>
      <c r="O77" s="22"/>
      <c r="P77" s="16"/>
      <c r="Q77" s="2"/>
      <c r="R77" s="2"/>
      <c r="S77" s="2"/>
      <c r="T77" s="2"/>
      <c r="U77" s="2"/>
      <c r="V77" s="2"/>
    </row>
    <row r="78" spans="1:23" x14ac:dyDescent="0.25">
      <c r="A78" s="23" t="s">
        <v>124</v>
      </c>
      <c r="B78" s="16"/>
      <c r="C78" s="16"/>
      <c r="D78" s="16"/>
      <c r="E78" s="16"/>
      <c r="F78" s="16"/>
      <c r="G78" s="16"/>
      <c r="H78" s="16"/>
      <c r="I78" s="16"/>
      <c r="J78" s="16"/>
      <c r="K78" s="16"/>
      <c r="L78" s="16"/>
      <c r="M78" s="16"/>
      <c r="N78" s="16"/>
      <c r="O78" s="22"/>
      <c r="P78" s="16"/>
      <c r="Q78" s="2"/>
      <c r="R78" s="2"/>
    </row>
  </sheetData>
  <mergeCells count="4">
    <mergeCell ref="A2:V2"/>
    <mergeCell ref="A3:V3"/>
    <mergeCell ref="A4:V4"/>
    <mergeCell ref="R5:V5"/>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2022-09-08T20:26:49Z</cp:lastPrinted>
  <dcterms:created xsi:type="dcterms:W3CDTF">2022-09-01T13:10:14Z</dcterms:created>
  <dcterms:modified xsi:type="dcterms:W3CDTF">2022-09-08T20:26:58Z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