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2\PAGINA WEB 2022\AGOSTO 31 DE 2022 PRESPTO\PDF\"/>
    </mc:Choice>
  </mc:AlternateContent>
  <bookViews>
    <workbookView xWindow="240" yWindow="120" windowWidth="18060" windowHeight="7050"/>
  </bookViews>
  <sheets>
    <sheet name="GASTOS DE INVERSION " sheetId="1" r:id="rId1"/>
  </sheets>
  <definedNames>
    <definedName name="_xlnm.Print_Titles" localSheetId="0">'GASTOS DE INVERSION '!$6:$6</definedName>
  </definedNames>
  <calcPr calcId="152511"/>
</workbook>
</file>

<file path=xl/calcChain.xml><?xml version="1.0" encoding="utf-8"?>
<calcChain xmlns="http://schemas.openxmlformats.org/spreadsheetml/2006/main">
  <c r="R7" i="1" l="1"/>
  <c r="U42" i="1"/>
  <c r="T42" i="1"/>
  <c r="S42" i="1"/>
  <c r="R42" i="1"/>
  <c r="U41" i="1"/>
  <c r="T41" i="1"/>
  <c r="S41" i="1"/>
  <c r="R41" i="1"/>
  <c r="U40" i="1"/>
  <c r="T40" i="1"/>
  <c r="S40" i="1"/>
  <c r="R40" i="1"/>
  <c r="U38" i="1"/>
  <c r="T38" i="1"/>
  <c r="S38" i="1"/>
  <c r="R38" i="1"/>
  <c r="U37" i="1"/>
  <c r="T37" i="1"/>
  <c r="S37" i="1"/>
  <c r="R37" i="1"/>
  <c r="U36" i="1"/>
  <c r="T36" i="1"/>
  <c r="S36" i="1"/>
  <c r="R36" i="1"/>
  <c r="U34" i="1"/>
  <c r="T34" i="1"/>
  <c r="S34" i="1"/>
  <c r="R34" i="1"/>
  <c r="U33" i="1"/>
  <c r="T33" i="1"/>
  <c r="S33" i="1"/>
  <c r="R33" i="1"/>
  <c r="U32" i="1"/>
  <c r="T32" i="1"/>
  <c r="S32" i="1"/>
  <c r="R32" i="1"/>
  <c r="U31" i="1"/>
  <c r="T31" i="1"/>
  <c r="S31" i="1"/>
  <c r="R31" i="1"/>
  <c r="U30" i="1"/>
  <c r="T30" i="1"/>
  <c r="S30" i="1"/>
  <c r="R30" i="1"/>
  <c r="U29" i="1"/>
  <c r="T29" i="1"/>
  <c r="S29" i="1"/>
  <c r="R29" i="1"/>
  <c r="U28" i="1"/>
  <c r="T28" i="1"/>
  <c r="S28" i="1"/>
  <c r="R28" i="1"/>
  <c r="U27" i="1"/>
  <c r="T27" i="1"/>
  <c r="S27" i="1"/>
  <c r="R27" i="1"/>
  <c r="U26" i="1"/>
  <c r="T26" i="1"/>
  <c r="S26" i="1"/>
  <c r="R26" i="1"/>
  <c r="U25" i="1"/>
  <c r="T25" i="1"/>
  <c r="S25" i="1"/>
  <c r="R25" i="1"/>
  <c r="U24" i="1"/>
  <c r="T24" i="1"/>
  <c r="S24" i="1"/>
  <c r="R24" i="1"/>
  <c r="U23" i="1"/>
  <c r="T23" i="1"/>
  <c r="S23" i="1"/>
  <c r="R23" i="1"/>
  <c r="U22" i="1"/>
  <c r="T22" i="1"/>
  <c r="S22" i="1"/>
  <c r="R22" i="1"/>
  <c r="R21" i="1"/>
  <c r="U20" i="1"/>
  <c r="T20" i="1"/>
  <c r="S20" i="1"/>
  <c r="R20" i="1"/>
  <c r="U19" i="1"/>
  <c r="T19" i="1"/>
  <c r="S19" i="1"/>
  <c r="R19" i="1"/>
  <c r="U18" i="1"/>
  <c r="T18" i="1"/>
  <c r="S18" i="1"/>
  <c r="R18" i="1"/>
  <c r="U17" i="1"/>
  <c r="T17" i="1"/>
  <c r="S17" i="1"/>
  <c r="R17" i="1"/>
  <c r="U16" i="1"/>
  <c r="T16" i="1"/>
  <c r="S16" i="1"/>
  <c r="R16" i="1"/>
  <c r="U15" i="1"/>
  <c r="T15" i="1"/>
  <c r="S15" i="1"/>
  <c r="R15" i="1"/>
  <c r="U14" i="1"/>
  <c r="T14" i="1"/>
  <c r="S14" i="1"/>
  <c r="R14" i="1"/>
  <c r="R13" i="1"/>
  <c r="U12" i="1"/>
  <c r="T12" i="1"/>
  <c r="S12" i="1"/>
  <c r="R12" i="1"/>
  <c r="U10" i="1"/>
  <c r="T10" i="1"/>
  <c r="S10" i="1"/>
  <c r="R10" i="1"/>
  <c r="U9" i="1"/>
  <c r="T9" i="1"/>
  <c r="S9" i="1"/>
  <c r="R9" i="1"/>
  <c r="U8" i="1"/>
  <c r="T8" i="1"/>
  <c r="S8" i="1"/>
  <c r="R8" i="1"/>
  <c r="Q43" i="1"/>
  <c r="P43" i="1"/>
  <c r="O43" i="1"/>
  <c r="N43" i="1"/>
  <c r="M43" i="1"/>
  <c r="L43" i="1"/>
  <c r="K43" i="1"/>
  <c r="J43" i="1"/>
  <c r="I43" i="1"/>
  <c r="Q39" i="1"/>
  <c r="P39" i="1"/>
  <c r="O39" i="1"/>
  <c r="N39" i="1"/>
  <c r="M39" i="1"/>
  <c r="L39" i="1"/>
  <c r="K39" i="1"/>
  <c r="J39" i="1"/>
  <c r="I39" i="1"/>
  <c r="Q35" i="1"/>
  <c r="P35" i="1"/>
  <c r="O35" i="1"/>
  <c r="N35" i="1"/>
  <c r="M35" i="1"/>
  <c r="L35" i="1"/>
  <c r="K35" i="1"/>
  <c r="J35" i="1"/>
  <c r="I35" i="1"/>
  <c r="Q11" i="1"/>
  <c r="P11" i="1"/>
  <c r="O11" i="1"/>
  <c r="N11" i="1"/>
  <c r="M11" i="1"/>
  <c r="L11" i="1"/>
  <c r="K11" i="1"/>
  <c r="J11" i="1"/>
  <c r="I11" i="1"/>
  <c r="R43" i="1" l="1"/>
  <c r="R35" i="1"/>
  <c r="T35" i="1"/>
  <c r="I44" i="1"/>
  <c r="P44" i="1"/>
  <c r="J44" i="1"/>
  <c r="M44" i="1"/>
  <c r="Q44" i="1"/>
  <c r="U39" i="1"/>
  <c r="S43" i="1"/>
  <c r="S35" i="1"/>
  <c r="K44" i="1"/>
  <c r="N44" i="1"/>
  <c r="T43" i="1"/>
  <c r="L44" i="1"/>
  <c r="T44" i="1" s="1"/>
  <c r="S11" i="1"/>
  <c r="U35" i="1"/>
  <c r="T39" i="1"/>
  <c r="S39" i="1"/>
  <c r="U43" i="1"/>
  <c r="O44" i="1"/>
  <c r="U11" i="1"/>
  <c r="R11" i="1"/>
  <c r="R39" i="1"/>
  <c r="T11" i="1"/>
  <c r="U7" i="1"/>
  <c r="T7" i="1"/>
  <c r="S7" i="1"/>
  <c r="U44" i="1" l="1"/>
  <c r="S44" i="1"/>
  <c r="R44" i="1"/>
</calcChain>
</file>

<file path=xl/sharedStrings.xml><?xml version="1.0" encoding="utf-8"?>
<sst xmlns="http://schemas.openxmlformats.org/spreadsheetml/2006/main" count="319" uniqueCount="84">
  <si>
    <t/>
  </si>
  <si>
    <t>TIPO</t>
  </si>
  <si>
    <t>CTA</t>
  </si>
  <si>
    <t>SUB
CTA</t>
  </si>
  <si>
    <t>OBJ</t>
  </si>
  <si>
    <t>FUENTE</t>
  </si>
  <si>
    <t>REC</t>
  </si>
  <si>
    <t>SIT</t>
  </si>
  <si>
    <t>DESCRIPCION</t>
  </si>
  <si>
    <t>APR. INICIAL</t>
  </si>
  <si>
    <t>APR. ADICIONADA</t>
  </si>
  <si>
    <t>APR. REDUCIDA</t>
  </si>
  <si>
    <t>APR. VIGENTE</t>
  </si>
  <si>
    <t>CDP</t>
  </si>
  <si>
    <t>APR. DISPONIBLE</t>
  </si>
  <si>
    <t>COMPROMISO</t>
  </si>
  <si>
    <t>OBLIGACION</t>
  </si>
  <si>
    <t>PAGOS</t>
  </si>
  <si>
    <t>Nación</t>
  </si>
  <si>
    <t>10</t>
  </si>
  <si>
    <t>CSF</t>
  </si>
  <si>
    <t>11</t>
  </si>
  <si>
    <t>SSF</t>
  </si>
  <si>
    <t>C</t>
  </si>
  <si>
    <t>3501</t>
  </si>
  <si>
    <t>0200</t>
  </si>
  <si>
    <t>2</t>
  </si>
  <si>
    <t>APOYO AL GOBIERNO EN UNA CORRECTA INSERCIÓN DE COLOMBIA EN LOS MERCADOS INTERNACIONALES, APERTURA DE NUEVOS MERCADOS Y LA PROFUNDIZACIÓN DE LOS EXISTENTES -   NACIONAL</t>
  </si>
  <si>
    <t>14</t>
  </si>
  <si>
    <t>15</t>
  </si>
  <si>
    <t>25</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</si>
  <si>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</si>
  <si>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</si>
  <si>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</si>
  <si>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</si>
  <si>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</si>
  <si>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13</t>
  </si>
  <si>
    <t>18</t>
  </si>
  <si>
    <t>IMPLEMENTACIÓN  DE INSTRUMENTOS QUE MEJOREN LA PRODUCTIVIDAD Y COMPETITIVIDAD DE LAS EMPRESAS PARA INCREMENTAR, DIVERSIFICAR Y SOFISTICAR LA OFERTA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</si>
  <si>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</si>
  <si>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</si>
  <si>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</si>
  <si>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</si>
  <si>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</si>
  <si>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</si>
  <si>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</si>
  <si>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</si>
  <si>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</si>
  <si>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</si>
  <si>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</si>
  <si>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26</t>
  </si>
  <si>
    <t>APOYO A LA INDUSTRIA MANUFACTURERA COLOMBIANA PARA LA SOSTENIBILIDAD  NACIONAL</t>
  </si>
  <si>
    <t>27</t>
  </si>
  <si>
    <t>IMPLEMENTACION DE ESTRATEGIAS DE REACTIVACION ECONOMICA PARA EL ACCESO AL MERCADO, EL DESARROLLO PRODUCTIVO Y LA FORMALIZACION DE MICRO Y PEQUENAS EMPRESAS DEL PAIS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</si>
  <si>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</si>
  <si>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</si>
  <si>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</si>
  <si>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</si>
  <si>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</si>
  <si>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</si>
  <si>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</si>
  <si>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</si>
  <si>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</si>
  <si>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</si>
  <si>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FORTALECIMIENTO DE LOS SERVICIOS BRINDADOS A LOS USUARIOS DE COMERCIO EXTERIOR A NIVEL  NACIONAL</t>
  </si>
  <si>
    <t>APROPIACION SIN COMPROMETER</t>
  </si>
  <si>
    <t>PAGO/APR</t>
  </si>
  <si>
    <t>MINISTERIO DE COMERCIO INDUSTRIA Y TURISMO</t>
  </si>
  <si>
    <t>EJECUCIÓN PRESUPUESTAL ACUMULADA CON CORTE AL 31 DE AGOSTO DE 2022</t>
  </si>
  <si>
    <r>
      <rPr>
        <b/>
        <sz val="8"/>
        <rFont val="Arial"/>
        <family val="2"/>
      </rPr>
      <t>Fuente</t>
    </r>
    <r>
      <rPr>
        <sz val="8"/>
        <rFont val="Arial"/>
        <family val="2"/>
      </rPr>
      <t xml:space="preserve"> :Sistema Integrado de Información Financiera SIIF Nación</t>
    </r>
  </si>
  <si>
    <r>
      <rPr>
        <b/>
        <sz val="8"/>
        <rFont val="Arial"/>
        <family val="2"/>
      </rPr>
      <t>Nota 1</t>
    </r>
    <r>
      <rPr>
        <sz val="8"/>
        <rFont val="Arial"/>
        <family val="2"/>
      </rPr>
      <t>: Ley 2159 del 12 de Noviembre de 2021. Por la cual se decreta el presupuesto de rentas y recursos de capital y ley de apropiaciones para la vigencia fiscal del 1° de Enero al 31 de diciembre de 2022.</t>
    </r>
  </si>
  <si>
    <r>
      <rPr>
        <b/>
        <sz val="8"/>
        <rFont val="Arial"/>
        <family val="2"/>
      </rPr>
      <t>Nota 2</t>
    </r>
    <r>
      <rPr>
        <sz val="8"/>
        <rFont val="Arial"/>
        <family val="2"/>
      </rPr>
      <t xml:space="preserve">: Decreto Numero 1793 del 21 de diciembre de 2021. Por el cual se liquida el Presupuesto General de la Nación para la vigencia fiscal de 2022, se detallan las apropiaciones y se clasifican y definen los gastos. </t>
    </r>
  </si>
  <si>
    <t>VICEMINISTERIO DE COMERCIO EXTERIOR</t>
  </si>
  <si>
    <t>VICEMINISTERIO DE DESARROLLO EMPRESARIAL</t>
  </si>
  <si>
    <t>VIEMINISTERIO DE TURISMO</t>
  </si>
  <si>
    <t>SECRETARIA GENERAL</t>
  </si>
  <si>
    <t xml:space="preserve">TOTAL GASTOS DE INVERSION </t>
  </si>
  <si>
    <t>GASTOS DE INVERSIÓN</t>
  </si>
  <si>
    <t>FECHA DE GENERACIÓN: SEPTIEMBRE 01 DE 2022</t>
  </si>
  <si>
    <t>COMP/ APR</t>
  </si>
  <si>
    <t>OBLIG/ APR</t>
  </si>
  <si>
    <r>
      <rPr>
        <b/>
        <sz val="8"/>
        <rFont val="Arial"/>
        <family val="2"/>
      </rPr>
      <t>Nota 3</t>
    </r>
    <r>
      <rPr>
        <sz val="8"/>
        <rFont val="Arial"/>
        <family val="2"/>
      </rPr>
      <t>: Resolución No. 0244 del 14 de febrero de 2022 . Por la cual se efectua un traslado en el presupuesto de Inversión de la Sección 3501 Ministerio de Comercio, Industria y Turismo. Unidad Ejecutora 3501-01 Gestión General en la vigencia fiscal de 2022.($13.162.572.566)</t>
    </r>
  </si>
  <si>
    <r>
      <rPr>
        <b/>
        <sz val="8"/>
        <rFont val="Arial"/>
        <family val="2"/>
      </rPr>
      <t>Nota 4</t>
    </r>
    <r>
      <rPr>
        <sz val="8"/>
        <rFont val="Arial"/>
        <family val="2"/>
      </rPr>
      <t>: Resolución No. 0180 del 06 de mayo del 2022. Por la cual se efectúa una distribución del presupuesto de inversión contenida en el anexo del Decreto de Liquidación del Presupuesto General de la Nación para la vigencia fiscal 2022. ($ 29.919.185.000)</t>
    </r>
  </si>
  <si>
    <r>
      <t xml:space="preserve">Nota 5: </t>
    </r>
    <r>
      <rPr>
        <sz val="8"/>
        <rFont val="Arial"/>
        <family val="2"/>
      </rPr>
      <t>Resolución No. 0234 del 21 de Junio  del 2022. Por la cual se efectúa una distribución del presupuesto de inversión contenida en el anexo del Decreto de Liquidación del Presupuesto General de la Nación para la vigencia fiscal 2022. ($ 5.001.416.000)</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</si>
</sst>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2">
    <font>
      <sz val="11"/>
      <color rgb="FF000000"/>
      <name val="Calibri"/>
      <family val="2"/>
      <scheme val="minor"/>
    </font>
    <font>
      <sz val="11"/>
      <name val="Calibri"/>
    </font>
    <font>
      <b/>
      <sz val="9"/>
      <color rgb="FF000000"/>
      <name val="Times New Roman"/>
    </font>
    <font>
      <sz val="11"/>
      <name val="Calibri"/>
      <family val="2"/>
    </font>
    <font>
      <sz val="8"/>
      <color rgb="FF000000"/>
      <name val="Arial"/>
      <family val="2"/>
    </font>
    <font>
      <b/>
      <sz val="8"/>
      <color theme="0"/>
      <name val="Arial"/>
      <family val="2"/>
    </font>
    <font>
      <sz val="8"/>
      <color theme="0"/>
      <name val="Arial"/>
      <family val="2"/>
    </font>
    <font>
      <b/>
      <sz val="8"/>
      <color rgb="FF000000"/>
      <name val="Arial"/>
      <family val="2"/>
    </font>
    <font>
      <sz val="8"/>
      <name val="Arial"/>
      <family val="2"/>
    </font>
    <font>
      <b/>
      <sz val="8"/>
      <name val="Arial"/>
      <family val="2"/>
    </font>
    <font>
      <b/>
      <sz val="12"/>
      <color rgb="FF000000"/>
      <name val="Arial Narrow"/>
      <family val="2"/>
    </font>
    <font>
      <sz val="12"/>
      <name val="Arial Narrow"/>
      <family val="2"/>
    </font>
  </fonts>
  <fills count="4">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s>
  <borders count="4">
    <border>
      <left/>
      <right/>
      <top/>
      <bottom/>
      <diagonal/>
    </border>
    <border>
      <left style="thick">
        <color rgb="FFD3D3D3"/>
      </left>
      <right style="thick">
        <color rgb="FFD3D3D3"/>
      </right>
      <top style="thick">
        <color rgb="FFD3D3D3"/>
      </top>
      <bottom style="thick">
        <color rgb="FFD3D3D3"/>
      </bottom>
      <diagonal/>
    </border>
    <border>
      <left style="medium">
        <color rgb="FFD3D3D3"/>
      </left>
      <right style="medium">
        <color rgb="FFD3D3D3"/>
      </right>
      <top style="medium">
        <color rgb="FFD3D3D3"/>
      </top>
      <bottom style="medium">
        <color rgb="FFD3D3D3"/>
      </bottom>
      <diagonal/>
    </border>
    <border>
      <left/>
      <right/>
      <top/>
      <bottom style="medium">
        <color rgb="FFD3D3D3"/>
      </bottom>
      <diagonal/>
    </border>
  </borders>
  <cellStyleXfs count="1">
    <xf numFmtId="0" fontId="0" fillId="0" borderId="0"/>
  </cellStyleXfs>
  <cellXfs count="33">
    <xf numFmtId="0" fontId="1" fillId="0" borderId="0" xfId="0" applyFont="1" applyFill="1" applyBorder="1"/>
    <xf numFmtId="0" fontId="2" fillId="0" borderId="0" xfId="0" applyNumberFormat="1" applyFont="1" applyFill="1" applyBorder="1" applyAlignment="1">
      <alignment horizontal="center" vertical="center" wrapText="1" readingOrder="1"/>
    </xf>
    <xf numFmtId="0" fontId="3" fillId="0" borderId="0" xfId="0" applyFont="1" applyFill="1" applyBorder="1" applyAlignment="1">
      <alignment horizontal="right"/>
    </xf>
    <xf numFmtId="0" fontId="3" fillId="0" borderId="0" xfId="0" applyFont="1" applyFill="1" applyBorder="1"/>
    <xf numFmtId="7" fontId="8" fillId="0" borderId="0" xfId="0" applyNumberFormat="1" applyFont="1" applyFill="1" applyBorder="1" applyAlignment="1">
      <alignment horizontal="right" vertical="center" wrapText="1"/>
    </xf>
    <xf numFmtId="10" fontId="8" fillId="0" borderId="0" xfId="0" applyNumberFormat="1" applyFont="1" applyFill="1" applyBorder="1" applyAlignment="1">
      <alignment horizontal="right" vertical="center" wrapText="1"/>
    </xf>
    <xf numFmtId="0" fontId="5" fillId="2" borderId="2" xfId="0" applyNumberFormat="1" applyFont="1" applyFill="1" applyBorder="1" applyAlignment="1">
      <alignment horizontal="center" vertical="center" wrapText="1" readingOrder="1"/>
    </xf>
    <xf numFmtId="0" fontId="6" fillId="2" borderId="2" xfId="0" applyFont="1" applyFill="1" applyBorder="1" applyAlignment="1">
      <alignment horizontal="center" vertical="center" wrapText="1"/>
    </xf>
    <xf numFmtId="7" fontId="8" fillId="0" borderId="2" xfId="0" applyNumberFormat="1" applyFont="1" applyFill="1" applyBorder="1" applyAlignment="1">
      <alignment horizontal="right" vertical="center" wrapText="1"/>
    </xf>
    <xf numFmtId="10" fontId="8" fillId="0" borderId="2" xfId="0" applyNumberFormat="1" applyFont="1" applyFill="1" applyBorder="1" applyAlignment="1">
      <alignment horizontal="right" vertical="center" wrapText="1"/>
    </xf>
    <xf numFmtId="164" fontId="4" fillId="0" borderId="2" xfId="0" applyNumberFormat="1" applyFont="1" applyFill="1" applyBorder="1" applyAlignment="1">
      <alignment horizontal="right" vertical="center" wrapText="1" readingOrder="1"/>
    </xf>
    <xf numFmtId="0" fontId="4" fillId="0" borderId="2" xfId="0" applyNumberFormat="1" applyFont="1" applyFill="1" applyBorder="1" applyAlignment="1">
      <alignment horizontal="center" vertical="center" wrapText="1" readingOrder="1"/>
    </xf>
    <xf numFmtId="0" fontId="4" fillId="0" borderId="2" xfId="0" applyNumberFormat="1" applyFont="1" applyFill="1" applyBorder="1" applyAlignment="1">
      <alignment horizontal="left" vertical="center" wrapText="1" readingOrder="1"/>
    </xf>
    <xf numFmtId="0" fontId="7" fillId="3" borderId="2" xfId="0" applyNumberFormat="1" applyFont="1" applyFill="1" applyBorder="1" applyAlignment="1">
      <alignment horizontal="center" vertical="center" wrapText="1" readingOrder="1"/>
    </xf>
    <xf numFmtId="0" fontId="7" fillId="3" borderId="2" xfId="0" applyNumberFormat="1" applyFont="1" applyFill="1" applyBorder="1" applyAlignment="1">
      <alignment horizontal="left" vertical="center" wrapText="1" readingOrder="1"/>
    </xf>
    <xf numFmtId="7" fontId="9" fillId="3" borderId="2" xfId="0" applyNumberFormat="1" applyFont="1" applyFill="1" applyBorder="1" applyAlignment="1">
      <alignment horizontal="right" vertical="center" wrapText="1"/>
    </xf>
    <xf numFmtId="10" fontId="9" fillId="3" borderId="2" xfId="0" applyNumberFormat="1" applyFont="1" applyFill="1" applyBorder="1" applyAlignment="1">
      <alignment horizontal="right" vertical="center" wrapText="1"/>
    </xf>
    <xf numFmtId="164" fontId="7" fillId="3" borderId="2" xfId="0" applyNumberFormat="1" applyFont="1" applyFill="1" applyBorder="1" applyAlignment="1">
      <alignment horizontal="right" vertical="center" wrapText="1" readingOrder="1"/>
    </xf>
    <xf numFmtId="0" fontId="4"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left" vertical="center" wrapText="1" readingOrder="1"/>
    </xf>
    <xf numFmtId="164" fontId="4" fillId="0" borderId="1" xfId="0" applyNumberFormat="1" applyFont="1" applyFill="1" applyBorder="1" applyAlignment="1">
      <alignment horizontal="right" vertical="center" wrapText="1" readingOrder="1"/>
    </xf>
    <xf numFmtId="0" fontId="8" fillId="0" borderId="0" xfId="0" applyFont="1" applyFill="1" applyBorder="1"/>
    <xf numFmtId="4" fontId="8" fillId="0" borderId="0" xfId="0" applyNumberFormat="1" applyFont="1" applyFill="1" applyBorder="1"/>
    <xf numFmtId="10" fontId="8" fillId="0" borderId="0" xfId="0" applyNumberFormat="1" applyFont="1" applyFill="1" applyBorder="1"/>
    <xf numFmtId="10" fontId="8" fillId="0" borderId="0" xfId="0" applyNumberFormat="1" applyFont="1"/>
    <xf numFmtId="0" fontId="8" fillId="0" borderId="0" xfId="0" applyFont="1"/>
    <xf numFmtId="164" fontId="4" fillId="0" borderId="0" xfId="0" applyNumberFormat="1" applyFont="1" applyFill="1" applyBorder="1" applyAlignment="1">
      <alignment horizontal="right" vertical="center" wrapText="1" readingOrder="1"/>
    </xf>
    <xf numFmtId="0" fontId="10" fillId="0" borderId="0" xfId="0" applyNumberFormat="1" applyFont="1" applyFill="1" applyBorder="1" applyAlignment="1">
      <alignment horizontal="center" vertical="center" wrapText="1" readingOrder="1"/>
    </xf>
    <xf numFmtId="0" fontId="11" fillId="0" borderId="0" xfId="0" applyFont="1" applyFill="1" applyBorder="1" applyAlignment="1">
      <alignment horizontal="center" vertical="center" wrapText="1"/>
    </xf>
    <xf numFmtId="0" fontId="1" fillId="0" borderId="0" xfId="0" applyFont="1" applyFill="1" applyBorder="1" applyAlignment="1">
      <alignment horizontal="center" vertical="center" wrapText="1" readingOrder="1"/>
    </xf>
    <xf numFmtId="0" fontId="7" fillId="0" borderId="3" xfId="0" applyNumberFormat="1" applyFont="1" applyFill="1" applyBorder="1" applyAlignment="1">
      <alignment horizontal="center" vertical="center" wrapText="1" readingOrder="1"/>
    </xf>
    <xf numFmtId="0" fontId="8" fillId="0" borderId="3" xfId="0" applyFont="1" applyFill="1" applyBorder="1" applyAlignment="1">
      <alignment horizontal="center" vertical="center" wrapText="1"/>
    </xf>
    <xf numFmtId="0" fontId="9" fillId="0" borderId="0" xfId="0" applyFont="1" applyFill="1" applyBorder="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114300</xdr:colOff>
      <xdr:row>2</xdr:row>
      <xdr:rowOff>85725</xdr:rowOff>
    </xdr:to>
    <xdr:pic>
      <xdr:nvPicPr>
        <xdr:cNvPr id="2" name="Imagen 1"/>
        <xdr:cNvPicPr>
          <a:picLocks noChangeAspect="1"/>
        </xdr:cNvPicPr>
      </xdr:nvPicPr>
      <xdr:blipFill>
        <a:blip xmlns:r="http://schemas.openxmlformats.org/officeDocument/2006/relationships" r:embed="rId1"/>
        <a:stretch>
          <a:fillRect/>
        </a:stretch>
      </xdr:blipFill>
      <xdr:spPr>
        <a:xfrm>
          <a:off x="0" y="0"/>
          <a:ext cx="2295525" cy="476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73"/>
  <sheetViews>
    <sheetView showGridLines="0" tabSelected="1" workbookViewId="0">
      <selection activeCell="I57" sqref="I56:I57"/>
    </sheetView>
  </sheetViews>
  <sheetFormatPr baseColWidth="10" defaultRowHeight="15"/>
  <cols>
    <col min="1" max="4" width="5.42578125" customWidth="1"/>
    <col min="5" max="5" width="6" customWidth="1"/>
    <col min="6" max="6" width="5" customWidth="1"/>
    <col min="7" max="7" width="5.28515625" customWidth="1"/>
    <col min="8" max="8" width="27.5703125" customWidth="1"/>
    <col min="9" max="9" width="18.85546875" customWidth="1"/>
    <col min="10" max="10" width="16.28515625" customWidth="1"/>
    <col min="11" max="11" width="15.5703125" customWidth="1"/>
    <col min="12" max="13" width="18.85546875" customWidth="1"/>
    <col min="14" max="14" width="14.7109375" customWidth="1"/>
    <col min="15" max="15" width="18.140625" customWidth="1"/>
    <col min="16" max="16" width="17.140625" customWidth="1"/>
    <col min="17" max="17" width="16.42578125" customWidth="1"/>
    <col min="18" max="18" width="15.42578125" customWidth="1"/>
    <col min="19" max="20" width="7.140625" customWidth="1"/>
    <col min="21" max="21" width="8.28515625" customWidth="1"/>
  </cols>
  <sheetData>
    <row r="2" spans="1:22" ht="15.75">
      <c r="A2" s="27" t="s">
        <v>67</v>
      </c>
      <c r="B2" s="28"/>
      <c r="C2" s="28"/>
      <c r="D2" s="28"/>
      <c r="E2" s="28"/>
      <c r="F2" s="28"/>
      <c r="G2" s="28"/>
      <c r="H2" s="28"/>
      <c r="I2" s="28"/>
      <c r="J2" s="28"/>
      <c r="K2" s="28"/>
      <c r="L2" s="28"/>
      <c r="M2" s="28"/>
      <c r="N2" s="28"/>
      <c r="O2" s="28"/>
      <c r="P2" s="28"/>
      <c r="Q2" s="28"/>
      <c r="R2" s="28"/>
      <c r="S2" s="28"/>
      <c r="T2" s="28"/>
      <c r="U2" s="28"/>
    </row>
    <row r="3" spans="1:22" ht="15.75">
      <c r="A3" s="27" t="s">
        <v>68</v>
      </c>
      <c r="B3" s="28"/>
      <c r="C3" s="28"/>
      <c r="D3" s="28"/>
      <c r="E3" s="28"/>
      <c r="F3" s="28"/>
      <c r="G3" s="28"/>
      <c r="H3" s="28"/>
      <c r="I3" s="28"/>
      <c r="J3" s="28"/>
      <c r="K3" s="28"/>
      <c r="L3" s="28"/>
      <c r="M3" s="28"/>
      <c r="N3" s="28"/>
      <c r="O3" s="28"/>
      <c r="P3" s="28"/>
      <c r="Q3" s="28"/>
      <c r="R3" s="28"/>
      <c r="S3" s="28"/>
      <c r="T3" s="28"/>
      <c r="U3" s="28"/>
    </row>
    <row r="4" spans="1:22">
      <c r="A4" s="27" t="s">
        <v>77</v>
      </c>
      <c r="B4" s="29"/>
      <c r="C4" s="29"/>
      <c r="D4" s="29"/>
      <c r="E4" s="29"/>
      <c r="F4" s="29"/>
      <c r="G4" s="29"/>
      <c r="H4" s="29"/>
      <c r="I4" s="29"/>
      <c r="J4" s="29"/>
      <c r="K4" s="29"/>
      <c r="L4" s="29"/>
      <c r="M4" s="29"/>
      <c r="N4" s="29"/>
      <c r="O4" s="29"/>
      <c r="P4" s="29"/>
      <c r="Q4" s="29"/>
      <c r="R4" s="29"/>
      <c r="S4" s="29"/>
      <c r="T4" s="29"/>
      <c r="U4" s="29"/>
    </row>
    <row r="5" spans="1:22" ht="15.75" thickBot="1">
      <c r="A5" s="1" t="s">
        <v>0</v>
      </c>
      <c r="B5" s="1" t="s">
        <v>0</v>
      </c>
      <c r="C5" s="1" t="s">
        <v>0</v>
      </c>
      <c r="D5" s="1" t="s">
        <v>0</v>
      </c>
      <c r="E5" s="1" t="s">
        <v>0</v>
      </c>
      <c r="F5" s="1" t="s">
        <v>0</v>
      </c>
      <c r="G5" s="1" t="s">
        <v>0</v>
      </c>
      <c r="H5" s="1" t="s">
        <v>0</v>
      </c>
      <c r="I5" s="1" t="s">
        <v>0</v>
      </c>
      <c r="J5" s="1" t="s">
        <v>0</v>
      </c>
      <c r="K5" s="1" t="s">
        <v>0</v>
      </c>
      <c r="L5" s="1" t="s">
        <v>0</v>
      </c>
      <c r="M5" s="1" t="s">
        <v>0</v>
      </c>
      <c r="N5" s="1" t="s">
        <v>0</v>
      </c>
      <c r="O5" s="1" t="s">
        <v>0</v>
      </c>
      <c r="P5" s="1" t="s">
        <v>0</v>
      </c>
      <c r="Q5" s="30" t="s">
        <v>78</v>
      </c>
      <c r="R5" s="31"/>
      <c r="S5" s="31"/>
      <c r="T5" s="31"/>
      <c r="U5" s="31"/>
    </row>
    <row r="6" spans="1:22" ht="58.5" customHeight="1" thickBot="1">
      <c r="A6" s="6" t="s">
        <v>1</v>
      </c>
      <c r="B6" s="6" t="s">
        <v>2</v>
      </c>
      <c r="C6" s="6" t="s">
        <v>3</v>
      </c>
      <c r="D6" s="6" t="s">
        <v>4</v>
      </c>
      <c r="E6" s="6" t="s">
        <v>5</v>
      </c>
      <c r="F6" s="6" t="s">
        <v>6</v>
      </c>
      <c r="G6" s="6" t="s">
        <v>7</v>
      </c>
      <c r="H6" s="6" t="s">
        <v>8</v>
      </c>
      <c r="I6" s="6" t="s">
        <v>9</v>
      </c>
      <c r="J6" s="6" t="s">
        <v>10</v>
      </c>
      <c r="K6" s="6" t="s">
        <v>11</v>
      </c>
      <c r="L6" s="6" t="s">
        <v>12</v>
      </c>
      <c r="M6" s="6" t="s">
        <v>13</v>
      </c>
      <c r="N6" s="6" t="s">
        <v>14</v>
      </c>
      <c r="O6" s="6" t="s">
        <v>15</v>
      </c>
      <c r="P6" s="6" t="s">
        <v>16</v>
      </c>
      <c r="Q6" s="6" t="s">
        <v>17</v>
      </c>
      <c r="R6" s="7" t="s">
        <v>65</v>
      </c>
      <c r="S6" s="7" t="s">
        <v>79</v>
      </c>
      <c r="T6" s="7" t="s">
        <v>80</v>
      </c>
      <c r="U6" s="7" t="s">
        <v>66</v>
      </c>
    </row>
    <row r="7" spans="1:22" ht="79.5" thickBot="1">
      <c r="A7" s="11" t="s">
        <v>23</v>
      </c>
      <c r="B7" s="11" t="s">
        <v>24</v>
      </c>
      <c r="C7" s="11" t="s">
        <v>25</v>
      </c>
      <c r="D7" s="11" t="s">
        <v>26</v>
      </c>
      <c r="E7" s="11" t="s">
        <v>18</v>
      </c>
      <c r="F7" s="11" t="s">
        <v>21</v>
      </c>
      <c r="G7" s="11" t="s">
        <v>20</v>
      </c>
      <c r="H7" s="12" t="s">
        <v>27</v>
      </c>
      <c r="I7" s="10">
        <v>3772145000</v>
      </c>
      <c r="J7" s="10">
        <v>0</v>
      </c>
      <c r="K7" s="10">
        <v>0</v>
      </c>
      <c r="L7" s="10">
        <v>3772145000</v>
      </c>
      <c r="M7" s="10">
        <v>3453608277.8299999</v>
      </c>
      <c r="N7" s="10">
        <v>318536722.17000002</v>
      </c>
      <c r="O7" s="10">
        <v>2772910957.9200001</v>
      </c>
      <c r="P7" s="10">
        <v>1877950870.46</v>
      </c>
      <c r="Q7" s="10">
        <v>1877950870.46</v>
      </c>
      <c r="R7" s="8">
        <f t="shared" ref="R7:R43" si="0">+L7-O7</f>
        <v>999234042.07999992</v>
      </c>
      <c r="S7" s="9">
        <f t="shared" ref="S7:S12" si="1">+O7/L7</f>
        <v>0.73510190035642853</v>
      </c>
      <c r="T7" s="9">
        <f t="shared" ref="T7:T12" si="2">+P7/L7</f>
        <v>0.49784694662055673</v>
      </c>
      <c r="U7" s="9">
        <f t="shared" ref="U7:U12" si="3">+Q7/L7</f>
        <v>0.49784694662055673</v>
      </c>
      <c r="V7" s="2"/>
    </row>
    <row r="8" spans="1:22" ht="79.5" thickBot="1">
      <c r="A8" s="11" t="s">
        <v>23</v>
      </c>
      <c r="B8" s="11" t="s">
        <v>24</v>
      </c>
      <c r="C8" s="11" t="s">
        <v>25</v>
      </c>
      <c r="D8" s="11" t="s">
        <v>26</v>
      </c>
      <c r="E8" s="11" t="s">
        <v>18</v>
      </c>
      <c r="F8" s="11" t="s">
        <v>28</v>
      </c>
      <c r="G8" s="11" t="s">
        <v>20</v>
      </c>
      <c r="H8" s="12" t="s">
        <v>27</v>
      </c>
      <c r="I8" s="10">
        <v>33523650000</v>
      </c>
      <c r="J8" s="10">
        <v>0</v>
      </c>
      <c r="K8" s="10">
        <v>0</v>
      </c>
      <c r="L8" s="10">
        <v>33523650000</v>
      </c>
      <c r="M8" s="10">
        <v>33523650000</v>
      </c>
      <c r="N8" s="10">
        <v>0</v>
      </c>
      <c r="O8" s="10">
        <v>33523650000</v>
      </c>
      <c r="P8" s="10">
        <v>12635860088</v>
      </c>
      <c r="Q8" s="10">
        <v>12635860088</v>
      </c>
      <c r="R8" s="8">
        <f t="shared" si="0"/>
        <v>0</v>
      </c>
      <c r="S8" s="9">
        <f t="shared" si="1"/>
        <v>1</v>
      </c>
      <c r="T8" s="9">
        <f t="shared" si="2"/>
        <v>0.37692375645253423</v>
      </c>
      <c r="U8" s="9">
        <f t="shared" si="3"/>
        <v>0.37692375645253423</v>
      </c>
      <c r="V8" s="2"/>
    </row>
    <row r="9" spans="1:22" ht="79.5" thickBot="1">
      <c r="A9" s="11" t="s">
        <v>23</v>
      </c>
      <c r="B9" s="11" t="s">
        <v>24</v>
      </c>
      <c r="C9" s="11" t="s">
        <v>25</v>
      </c>
      <c r="D9" s="11" t="s">
        <v>26</v>
      </c>
      <c r="E9" s="11" t="s">
        <v>18</v>
      </c>
      <c r="F9" s="11" t="s">
        <v>29</v>
      </c>
      <c r="G9" s="11" t="s">
        <v>20</v>
      </c>
      <c r="H9" s="12" t="s">
        <v>27</v>
      </c>
      <c r="I9" s="10">
        <v>0</v>
      </c>
      <c r="J9" s="10">
        <v>5001416000</v>
      </c>
      <c r="K9" s="10">
        <v>0</v>
      </c>
      <c r="L9" s="10">
        <v>5001416000</v>
      </c>
      <c r="M9" s="10">
        <v>5001416000</v>
      </c>
      <c r="N9" s="10">
        <v>0</v>
      </c>
      <c r="O9" s="10">
        <v>5001416000</v>
      </c>
      <c r="P9" s="10">
        <v>0</v>
      </c>
      <c r="Q9" s="10">
        <v>0</v>
      </c>
      <c r="R9" s="8">
        <f t="shared" si="0"/>
        <v>0</v>
      </c>
      <c r="S9" s="9">
        <f t="shared" si="1"/>
        <v>1</v>
      </c>
      <c r="T9" s="9">
        <f t="shared" si="2"/>
        <v>0</v>
      </c>
      <c r="U9" s="9">
        <f t="shared" si="3"/>
        <v>0</v>
      </c>
      <c r="V9" s="2"/>
    </row>
    <row r="10" spans="1:22" ht="45.75" thickBot="1">
      <c r="A10" s="11" t="s">
        <v>23</v>
      </c>
      <c r="B10" s="11" t="s">
        <v>24</v>
      </c>
      <c r="C10" s="11" t="s">
        <v>25</v>
      </c>
      <c r="D10" s="11" t="s">
        <v>26</v>
      </c>
      <c r="E10" s="11" t="s">
        <v>18</v>
      </c>
      <c r="F10" s="11" t="s">
        <v>32</v>
      </c>
      <c r="G10" s="11" t="s">
        <v>22</v>
      </c>
      <c r="H10" s="12" t="s">
        <v>64</v>
      </c>
      <c r="I10" s="10">
        <v>9778779830</v>
      </c>
      <c r="J10" s="10">
        <v>0</v>
      </c>
      <c r="K10" s="10">
        <v>0</v>
      </c>
      <c r="L10" s="10">
        <v>9778779830</v>
      </c>
      <c r="M10" s="10">
        <v>9454816818.5799999</v>
      </c>
      <c r="N10" s="10">
        <v>323963011.42000002</v>
      </c>
      <c r="O10" s="10">
        <v>7077483899.5600004</v>
      </c>
      <c r="P10" s="10">
        <v>2934198140.4000001</v>
      </c>
      <c r="Q10" s="10">
        <v>2934198140.4000001</v>
      </c>
      <c r="R10" s="8">
        <f t="shared" si="0"/>
        <v>2701295930.4399996</v>
      </c>
      <c r="S10" s="9">
        <f t="shared" si="1"/>
        <v>0.72375940788105464</v>
      </c>
      <c r="T10" s="9">
        <f t="shared" si="2"/>
        <v>0.30005769548039818</v>
      </c>
      <c r="U10" s="9">
        <f t="shared" si="3"/>
        <v>0.30005769548039818</v>
      </c>
      <c r="V10" s="2"/>
    </row>
    <row r="11" spans="1:22" ht="35.25" customHeight="1" thickBot="1">
      <c r="A11" s="13"/>
      <c r="B11" s="13"/>
      <c r="C11" s="13"/>
      <c r="D11" s="13"/>
      <c r="E11" s="13"/>
      <c r="F11" s="13"/>
      <c r="G11" s="13"/>
      <c r="H11" s="14" t="s">
        <v>72</v>
      </c>
      <c r="I11" s="17">
        <f>SUM(I7:I10)</f>
        <v>47074574830</v>
      </c>
      <c r="J11" s="17">
        <f t="shared" ref="J11:Q11" si="4">SUM(J7:J10)</f>
        <v>5001416000</v>
      </c>
      <c r="K11" s="17">
        <f t="shared" si="4"/>
        <v>0</v>
      </c>
      <c r="L11" s="17">
        <f t="shared" si="4"/>
        <v>52075990830</v>
      </c>
      <c r="M11" s="17">
        <f t="shared" si="4"/>
        <v>51433491096.410004</v>
      </c>
      <c r="N11" s="17">
        <f t="shared" si="4"/>
        <v>642499733.59000003</v>
      </c>
      <c r="O11" s="17">
        <f t="shared" si="4"/>
        <v>48375460857.479996</v>
      </c>
      <c r="P11" s="17">
        <f t="shared" si="4"/>
        <v>17448009098.860001</v>
      </c>
      <c r="Q11" s="17">
        <f t="shared" si="4"/>
        <v>17448009098.860001</v>
      </c>
      <c r="R11" s="15">
        <f t="shared" si="0"/>
        <v>3700529972.5200043</v>
      </c>
      <c r="S11" s="16">
        <f t="shared" si="1"/>
        <v>0.9289398067412632</v>
      </c>
      <c r="T11" s="16">
        <f t="shared" si="2"/>
        <v>0.33504900858858994</v>
      </c>
      <c r="U11" s="16">
        <f t="shared" si="3"/>
        <v>0.33504900858858994</v>
      </c>
      <c r="V11" s="2"/>
    </row>
    <row r="12" spans="1:22" ht="57" thickBot="1">
      <c r="A12" s="11" t="s">
        <v>23</v>
      </c>
      <c r="B12" s="11" t="s">
        <v>31</v>
      </c>
      <c r="C12" s="11" t="s">
        <v>25</v>
      </c>
      <c r="D12" s="11" t="s">
        <v>34</v>
      </c>
      <c r="E12" s="11" t="s">
        <v>18</v>
      </c>
      <c r="F12" s="11" t="s">
        <v>21</v>
      </c>
      <c r="G12" s="11" t="s">
        <v>20</v>
      </c>
      <c r="H12" s="12" t="s">
        <v>35</v>
      </c>
      <c r="I12" s="10">
        <v>12410000000</v>
      </c>
      <c r="J12" s="10">
        <v>0</v>
      </c>
      <c r="K12" s="10">
        <v>0</v>
      </c>
      <c r="L12" s="10">
        <v>12410000000</v>
      </c>
      <c r="M12" s="10">
        <v>11115300782</v>
      </c>
      <c r="N12" s="10">
        <v>1294699218</v>
      </c>
      <c r="O12" s="10">
        <v>10355216668.68</v>
      </c>
      <c r="P12" s="10">
        <v>8272300529.9300003</v>
      </c>
      <c r="Q12" s="10">
        <v>8272300529.9300003</v>
      </c>
      <c r="R12" s="8">
        <f t="shared" si="0"/>
        <v>2054783331.3199997</v>
      </c>
      <c r="S12" s="9">
        <f t="shared" si="1"/>
        <v>0.8344251948976632</v>
      </c>
      <c r="T12" s="9">
        <f t="shared" si="2"/>
        <v>0.66658344318533447</v>
      </c>
      <c r="U12" s="9">
        <f t="shared" si="3"/>
        <v>0.66658344318533447</v>
      </c>
      <c r="V12" s="2"/>
    </row>
    <row r="13" spans="1:22" ht="57" thickBot="1">
      <c r="A13" s="11" t="s">
        <v>23</v>
      </c>
      <c r="B13" s="11" t="s">
        <v>31</v>
      </c>
      <c r="C13" s="11" t="s">
        <v>25</v>
      </c>
      <c r="D13" s="11" t="s">
        <v>34</v>
      </c>
      <c r="E13" s="11" t="s">
        <v>18</v>
      </c>
      <c r="F13" s="11" t="s">
        <v>36</v>
      </c>
      <c r="G13" s="11" t="s">
        <v>20</v>
      </c>
      <c r="H13" s="12" t="s">
        <v>35</v>
      </c>
      <c r="I13" s="10">
        <v>6581286283</v>
      </c>
      <c r="J13" s="10">
        <v>0</v>
      </c>
      <c r="K13" s="10">
        <v>6581286283</v>
      </c>
      <c r="L13" s="10">
        <v>0</v>
      </c>
      <c r="M13" s="10">
        <v>0</v>
      </c>
      <c r="N13" s="10">
        <v>0</v>
      </c>
      <c r="O13" s="10">
        <v>0</v>
      </c>
      <c r="P13" s="10">
        <v>0</v>
      </c>
      <c r="Q13" s="10">
        <v>0</v>
      </c>
      <c r="R13" s="8">
        <f t="shared" si="0"/>
        <v>0</v>
      </c>
      <c r="S13" s="9">
        <v>0</v>
      </c>
      <c r="T13" s="9">
        <v>0</v>
      </c>
      <c r="U13" s="9">
        <v>0</v>
      </c>
      <c r="V13" s="2"/>
    </row>
    <row r="14" spans="1:22" ht="68.25" thickBot="1">
      <c r="A14" s="11" t="s">
        <v>23</v>
      </c>
      <c r="B14" s="11" t="s">
        <v>31</v>
      </c>
      <c r="C14" s="11" t="s">
        <v>25</v>
      </c>
      <c r="D14" s="11" t="s">
        <v>37</v>
      </c>
      <c r="E14" s="11" t="s">
        <v>18</v>
      </c>
      <c r="F14" s="11" t="s">
        <v>21</v>
      </c>
      <c r="G14" s="11" t="s">
        <v>20</v>
      </c>
      <c r="H14" s="12" t="s">
        <v>38</v>
      </c>
      <c r="I14" s="10">
        <v>19837427434</v>
      </c>
      <c r="J14" s="10">
        <v>0</v>
      </c>
      <c r="K14" s="10">
        <v>0</v>
      </c>
      <c r="L14" s="10">
        <v>19837427434</v>
      </c>
      <c r="M14" s="10">
        <v>19837427434</v>
      </c>
      <c r="N14" s="10">
        <v>0</v>
      </c>
      <c r="O14" s="10">
        <v>19837427434</v>
      </c>
      <c r="P14" s="10">
        <v>4837427434</v>
      </c>
      <c r="Q14" s="10">
        <v>4837427434</v>
      </c>
      <c r="R14" s="8">
        <f t="shared" si="0"/>
        <v>0</v>
      </c>
      <c r="S14" s="9">
        <f t="shared" ref="S14:S20" si="5">+O14/L14</f>
        <v>1</v>
      </c>
      <c r="T14" s="9">
        <f t="shared" ref="T14:T20" si="6">+P14/L14</f>
        <v>0.24385356670336086</v>
      </c>
      <c r="U14" s="9">
        <f t="shared" ref="U14:U20" si="7">+Q14/L14</f>
        <v>0.24385356670336086</v>
      </c>
      <c r="V14" s="2"/>
    </row>
    <row r="15" spans="1:22" ht="68.25" thickBot="1">
      <c r="A15" s="11" t="s">
        <v>23</v>
      </c>
      <c r="B15" s="11" t="s">
        <v>31</v>
      </c>
      <c r="C15" s="11" t="s">
        <v>25</v>
      </c>
      <c r="D15" s="11" t="s">
        <v>37</v>
      </c>
      <c r="E15" s="11" t="s">
        <v>18</v>
      </c>
      <c r="F15" s="11" t="s">
        <v>36</v>
      </c>
      <c r="G15" s="11" t="s">
        <v>20</v>
      </c>
      <c r="H15" s="12" t="s">
        <v>38</v>
      </c>
      <c r="I15" s="10">
        <v>0</v>
      </c>
      <c r="J15" s="10">
        <v>13162572566</v>
      </c>
      <c r="K15" s="10">
        <v>0</v>
      </c>
      <c r="L15" s="10">
        <v>13162572566</v>
      </c>
      <c r="M15" s="10">
        <v>13162572566</v>
      </c>
      <c r="N15" s="10">
        <v>0</v>
      </c>
      <c r="O15" s="10">
        <v>13162572566</v>
      </c>
      <c r="P15" s="10">
        <v>13162572566</v>
      </c>
      <c r="Q15" s="10">
        <v>13162572566</v>
      </c>
      <c r="R15" s="8">
        <f t="shared" si="0"/>
        <v>0</v>
      </c>
      <c r="S15" s="9">
        <f t="shared" si="5"/>
        <v>1</v>
      </c>
      <c r="T15" s="9">
        <f t="shared" si="6"/>
        <v>1</v>
      </c>
      <c r="U15" s="9">
        <f t="shared" si="7"/>
        <v>1</v>
      </c>
      <c r="V15" s="2"/>
    </row>
    <row r="16" spans="1:22" ht="68.25" thickBot="1">
      <c r="A16" s="11" t="s">
        <v>23</v>
      </c>
      <c r="B16" s="11" t="s">
        <v>31</v>
      </c>
      <c r="C16" s="11" t="s">
        <v>25</v>
      </c>
      <c r="D16" s="11" t="s">
        <v>37</v>
      </c>
      <c r="E16" s="11" t="s">
        <v>18</v>
      </c>
      <c r="F16" s="11" t="s">
        <v>29</v>
      </c>
      <c r="G16" s="11" t="s">
        <v>20</v>
      </c>
      <c r="H16" s="12" t="s">
        <v>38</v>
      </c>
      <c r="I16" s="10">
        <v>0</v>
      </c>
      <c r="J16" s="10">
        <v>2500000000</v>
      </c>
      <c r="K16" s="10">
        <v>0</v>
      </c>
      <c r="L16" s="10">
        <v>2500000000</v>
      </c>
      <c r="M16" s="10">
        <v>2500000000</v>
      </c>
      <c r="N16" s="10">
        <v>0</v>
      </c>
      <c r="O16" s="10">
        <v>2500000000</v>
      </c>
      <c r="P16" s="10">
        <v>0</v>
      </c>
      <c r="Q16" s="10">
        <v>0</v>
      </c>
      <c r="R16" s="8">
        <f t="shared" si="0"/>
        <v>0</v>
      </c>
      <c r="S16" s="9">
        <f t="shared" si="5"/>
        <v>1</v>
      </c>
      <c r="T16" s="9">
        <f t="shared" si="6"/>
        <v>0</v>
      </c>
      <c r="U16" s="9">
        <f t="shared" si="7"/>
        <v>0</v>
      </c>
      <c r="V16" s="2"/>
    </row>
    <row r="17" spans="1:22" ht="45.75" thickBot="1">
      <c r="A17" s="11" t="s">
        <v>23</v>
      </c>
      <c r="B17" s="11" t="s">
        <v>31</v>
      </c>
      <c r="C17" s="11" t="s">
        <v>25</v>
      </c>
      <c r="D17" s="11" t="s">
        <v>39</v>
      </c>
      <c r="E17" s="11" t="s">
        <v>18</v>
      </c>
      <c r="F17" s="11" t="s">
        <v>21</v>
      </c>
      <c r="G17" s="11" t="s">
        <v>20</v>
      </c>
      <c r="H17" s="12" t="s">
        <v>40</v>
      </c>
      <c r="I17" s="10">
        <v>6292612574</v>
      </c>
      <c r="J17" s="10">
        <v>0</v>
      </c>
      <c r="K17" s="10">
        <v>0</v>
      </c>
      <c r="L17" s="10">
        <v>6292612574</v>
      </c>
      <c r="M17" s="10">
        <v>5792596292.1899996</v>
      </c>
      <c r="N17" s="10">
        <v>500016281.81</v>
      </c>
      <c r="O17" s="10">
        <v>5157680478.1899996</v>
      </c>
      <c r="P17" s="10">
        <v>2919556572.1900001</v>
      </c>
      <c r="Q17" s="10">
        <v>2919556572.1900001</v>
      </c>
      <c r="R17" s="8">
        <f t="shared" si="0"/>
        <v>1134932095.8100004</v>
      </c>
      <c r="S17" s="9">
        <f t="shared" si="5"/>
        <v>0.81964055748492348</v>
      </c>
      <c r="T17" s="9">
        <f t="shared" si="6"/>
        <v>0.46396572772541395</v>
      </c>
      <c r="U17" s="9">
        <f t="shared" si="7"/>
        <v>0.46396572772541395</v>
      </c>
      <c r="V17" s="2"/>
    </row>
    <row r="18" spans="1:22" ht="45.75" thickBot="1">
      <c r="A18" s="11" t="s">
        <v>23</v>
      </c>
      <c r="B18" s="11" t="s">
        <v>31</v>
      </c>
      <c r="C18" s="11" t="s">
        <v>25</v>
      </c>
      <c r="D18" s="11" t="s">
        <v>39</v>
      </c>
      <c r="E18" s="11" t="s">
        <v>18</v>
      </c>
      <c r="F18" s="11" t="s">
        <v>36</v>
      </c>
      <c r="G18" s="11" t="s">
        <v>20</v>
      </c>
      <c r="H18" s="12" t="s">
        <v>40</v>
      </c>
      <c r="I18" s="10">
        <v>1800000000</v>
      </c>
      <c r="J18" s="10">
        <v>0</v>
      </c>
      <c r="K18" s="10">
        <v>0</v>
      </c>
      <c r="L18" s="10">
        <v>1800000000</v>
      </c>
      <c r="M18" s="10">
        <v>1800000000</v>
      </c>
      <c r="N18" s="10">
        <v>0</v>
      </c>
      <c r="O18" s="10">
        <v>1800000000</v>
      </c>
      <c r="P18" s="10">
        <v>1620000000</v>
      </c>
      <c r="Q18" s="10">
        <v>1620000000</v>
      </c>
      <c r="R18" s="8">
        <f t="shared" si="0"/>
        <v>0</v>
      </c>
      <c r="S18" s="9">
        <f t="shared" si="5"/>
        <v>1</v>
      </c>
      <c r="T18" s="9">
        <f t="shared" si="6"/>
        <v>0.9</v>
      </c>
      <c r="U18" s="9">
        <f t="shared" si="7"/>
        <v>0.9</v>
      </c>
      <c r="V18" s="2"/>
    </row>
    <row r="19" spans="1:22" ht="45.75" thickBot="1">
      <c r="A19" s="11" t="s">
        <v>23</v>
      </c>
      <c r="B19" s="11" t="s">
        <v>31</v>
      </c>
      <c r="C19" s="11" t="s">
        <v>25</v>
      </c>
      <c r="D19" s="11" t="s">
        <v>39</v>
      </c>
      <c r="E19" s="11" t="s">
        <v>18</v>
      </c>
      <c r="F19" s="11" t="s">
        <v>29</v>
      </c>
      <c r="G19" s="11" t="s">
        <v>20</v>
      </c>
      <c r="H19" s="12" t="s">
        <v>40</v>
      </c>
      <c r="I19" s="10">
        <v>0</v>
      </c>
      <c r="J19" s="10">
        <v>1500000000</v>
      </c>
      <c r="K19" s="10">
        <v>0</v>
      </c>
      <c r="L19" s="10">
        <v>1500000000</v>
      </c>
      <c r="M19" s="10">
        <v>1500000000</v>
      </c>
      <c r="N19" s="10">
        <v>0</v>
      </c>
      <c r="O19" s="10">
        <v>1500000000</v>
      </c>
      <c r="P19" s="10">
        <v>0</v>
      </c>
      <c r="Q19" s="10">
        <v>0</v>
      </c>
      <c r="R19" s="8">
        <f t="shared" si="0"/>
        <v>0</v>
      </c>
      <c r="S19" s="9">
        <f t="shared" si="5"/>
        <v>1</v>
      </c>
      <c r="T19" s="9">
        <f t="shared" si="6"/>
        <v>0</v>
      </c>
      <c r="U19" s="9">
        <f t="shared" si="7"/>
        <v>0</v>
      </c>
      <c r="V19" s="2"/>
    </row>
    <row r="20" spans="1:22" ht="57" thickBot="1">
      <c r="A20" s="11" t="s">
        <v>23</v>
      </c>
      <c r="B20" s="11" t="s">
        <v>31</v>
      </c>
      <c r="C20" s="11" t="s">
        <v>25</v>
      </c>
      <c r="D20" s="11" t="s">
        <v>41</v>
      </c>
      <c r="E20" s="11" t="s">
        <v>18</v>
      </c>
      <c r="F20" s="11" t="s">
        <v>21</v>
      </c>
      <c r="G20" s="11" t="s">
        <v>20</v>
      </c>
      <c r="H20" s="12" t="s">
        <v>42</v>
      </c>
      <c r="I20" s="10">
        <v>18361790080</v>
      </c>
      <c r="J20" s="10">
        <v>0</v>
      </c>
      <c r="K20" s="10">
        <v>0</v>
      </c>
      <c r="L20" s="10">
        <v>18361790080</v>
      </c>
      <c r="M20" s="10">
        <v>18262672665.91</v>
      </c>
      <c r="N20" s="10">
        <v>99117414.090000004</v>
      </c>
      <c r="O20" s="10">
        <v>8802215584.9099998</v>
      </c>
      <c r="P20" s="10">
        <v>470200060.91000003</v>
      </c>
      <c r="Q20" s="10">
        <v>470200060.91000003</v>
      </c>
      <c r="R20" s="8">
        <f t="shared" si="0"/>
        <v>9559574495.0900002</v>
      </c>
      <c r="S20" s="9">
        <f t="shared" si="5"/>
        <v>0.47937676809068497</v>
      </c>
      <c r="T20" s="9">
        <f t="shared" si="6"/>
        <v>2.5607528397906618E-2</v>
      </c>
      <c r="U20" s="9">
        <f t="shared" si="7"/>
        <v>2.5607528397906618E-2</v>
      </c>
      <c r="V20" s="2"/>
    </row>
    <row r="21" spans="1:22" ht="57" thickBot="1">
      <c r="A21" s="11" t="s">
        <v>23</v>
      </c>
      <c r="B21" s="11" t="s">
        <v>31</v>
      </c>
      <c r="C21" s="11" t="s">
        <v>25</v>
      </c>
      <c r="D21" s="11" t="s">
        <v>41</v>
      </c>
      <c r="E21" s="11" t="s">
        <v>18</v>
      </c>
      <c r="F21" s="11" t="s">
        <v>36</v>
      </c>
      <c r="G21" s="11" t="s">
        <v>20</v>
      </c>
      <c r="H21" s="12" t="s">
        <v>42</v>
      </c>
      <c r="I21" s="10">
        <v>6581286283</v>
      </c>
      <c r="J21" s="10">
        <v>0</v>
      </c>
      <c r="K21" s="10">
        <v>6581286283</v>
      </c>
      <c r="L21" s="10">
        <v>0</v>
      </c>
      <c r="M21" s="10">
        <v>0</v>
      </c>
      <c r="N21" s="10">
        <v>0</v>
      </c>
      <c r="O21" s="10">
        <v>0</v>
      </c>
      <c r="P21" s="10">
        <v>0</v>
      </c>
      <c r="Q21" s="10">
        <v>0</v>
      </c>
      <c r="R21" s="8">
        <f t="shared" si="0"/>
        <v>0</v>
      </c>
      <c r="S21" s="9">
        <v>0</v>
      </c>
      <c r="T21" s="9">
        <v>0</v>
      </c>
      <c r="U21" s="9">
        <v>0</v>
      </c>
      <c r="V21" s="2"/>
    </row>
    <row r="22" spans="1:22" ht="45.75" thickBot="1">
      <c r="A22" s="11" t="s">
        <v>23</v>
      </c>
      <c r="B22" s="11" t="s">
        <v>31</v>
      </c>
      <c r="C22" s="11" t="s">
        <v>25</v>
      </c>
      <c r="D22" s="11" t="s">
        <v>45</v>
      </c>
      <c r="E22" s="11" t="s">
        <v>18</v>
      </c>
      <c r="F22" s="11" t="s">
        <v>21</v>
      </c>
      <c r="G22" s="11" t="s">
        <v>20</v>
      </c>
      <c r="H22" s="12" t="s">
        <v>46</v>
      </c>
      <c r="I22" s="10">
        <v>1087750116</v>
      </c>
      <c r="J22" s="10">
        <v>0</v>
      </c>
      <c r="K22" s="10">
        <v>0</v>
      </c>
      <c r="L22" s="10">
        <v>1087750116</v>
      </c>
      <c r="M22" s="10">
        <v>1062399999.3099999</v>
      </c>
      <c r="N22" s="10">
        <v>25350116.690000001</v>
      </c>
      <c r="O22" s="10">
        <v>1062399999.3099999</v>
      </c>
      <c r="P22" s="10">
        <v>0</v>
      </c>
      <c r="Q22" s="10">
        <v>0</v>
      </c>
      <c r="R22" s="8">
        <f t="shared" si="0"/>
        <v>25350116.690000057</v>
      </c>
      <c r="S22" s="9">
        <f t="shared" ref="S22:S44" si="8">+O22/L22</f>
        <v>0.97669490784958923</v>
      </c>
      <c r="T22" s="9">
        <f t="shared" ref="T22:T44" si="9">+P22/L22</f>
        <v>0</v>
      </c>
      <c r="U22" s="9">
        <f t="shared" ref="U22:U44" si="10">+Q22/L22</f>
        <v>0</v>
      </c>
      <c r="V22" s="2"/>
    </row>
    <row r="23" spans="1:22" ht="45.75" thickBot="1">
      <c r="A23" s="11" t="s">
        <v>23</v>
      </c>
      <c r="B23" s="11" t="s">
        <v>31</v>
      </c>
      <c r="C23" s="11" t="s">
        <v>25</v>
      </c>
      <c r="D23" s="11" t="s">
        <v>45</v>
      </c>
      <c r="E23" s="11" t="s">
        <v>18</v>
      </c>
      <c r="F23" s="11" t="s">
        <v>36</v>
      </c>
      <c r="G23" s="11" t="s">
        <v>20</v>
      </c>
      <c r="H23" s="12" t="s">
        <v>46</v>
      </c>
      <c r="I23" s="10">
        <v>925000000</v>
      </c>
      <c r="J23" s="10">
        <v>0</v>
      </c>
      <c r="K23" s="10">
        <v>0</v>
      </c>
      <c r="L23" s="10">
        <v>925000000</v>
      </c>
      <c r="M23" s="10">
        <v>887917648</v>
      </c>
      <c r="N23" s="10">
        <v>37082352</v>
      </c>
      <c r="O23" s="10">
        <v>743890820</v>
      </c>
      <c r="P23" s="10">
        <v>0</v>
      </c>
      <c r="Q23" s="10">
        <v>0</v>
      </c>
      <c r="R23" s="8">
        <f t="shared" si="0"/>
        <v>181109180</v>
      </c>
      <c r="S23" s="9">
        <f t="shared" si="8"/>
        <v>0.80420629189189186</v>
      </c>
      <c r="T23" s="9">
        <f t="shared" si="9"/>
        <v>0</v>
      </c>
      <c r="U23" s="9">
        <f t="shared" si="10"/>
        <v>0</v>
      </c>
      <c r="V23" s="2"/>
    </row>
    <row r="24" spans="1:22" ht="90.75" thickBot="1">
      <c r="A24" s="11" t="s">
        <v>23</v>
      </c>
      <c r="B24" s="11" t="s">
        <v>31</v>
      </c>
      <c r="C24" s="11" t="s">
        <v>25</v>
      </c>
      <c r="D24" s="11" t="s">
        <v>47</v>
      </c>
      <c r="E24" s="11" t="s">
        <v>18</v>
      </c>
      <c r="F24" s="11" t="s">
        <v>21</v>
      </c>
      <c r="G24" s="11" t="s">
        <v>20</v>
      </c>
      <c r="H24" s="12" t="s">
        <v>48</v>
      </c>
      <c r="I24" s="10">
        <v>2000000000</v>
      </c>
      <c r="J24" s="10">
        <v>0</v>
      </c>
      <c r="K24" s="10">
        <v>0</v>
      </c>
      <c r="L24" s="10">
        <v>2000000000</v>
      </c>
      <c r="M24" s="10">
        <v>1929341830.4400001</v>
      </c>
      <c r="N24" s="10">
        <v>70658169.560000002</v>
      </c>
      <c r="O24" s="10">
        <v>1929329942.8399999</v>
      </c>
      <c r="P24" s="10">
        <v>1154584108.95</v>
      </c>
      <c r="Q24" s="10">
        <v>1154584108.95</v>
      </c>
      <c r="R24" s="8">
        <f t="shared" si="0"/>
        <v>70670057.160000086</v>
      </c>
      <c r="S24" s="9">
        <f t="shared" si="8"/>
        <v>0.96466497141999996</v>
      </c>
      <c r="T24" s="9">
        <f t="shared" si="9"/>
        <v>0.57729205447499998</v>
      </c>
      <c r="U24" s="9">
        <f t="shared" si="10"/>
        <v>0.57729205447499998</v>
      </c>
      <c r="V24" s="2"/>
    </row>
    <row r="25" spans="1:22" ht="90.75" thickBot="1">
      <c r="A25" s="11" t="s">
        <v>23</v>
      </c>
      <c r="B25" s="11" t="s">
        <v>31</v>
      </c>
      <c r="C25" s="11" t="s">
        <v>25</v>
      </c>
      <c r="D25" s="11" t="s">
        <v>47</v>
      </c>
      <c r="E25" s="11" t="s">
        <v>18</v>
      </c>
      <c r="F25" s="11" t="s">
        <v>36</v>
      </c>
      <c r="G25" s="11" t="s">
        <v>20</v>
      </c>
      <c r="H25" s="12" t="s">
        <v>48</v>
      </c>
      <c r="I25" s="10">
        <v>2000000000</v>
      </c>
      <c r="J25" s="10">
        <v>0</v>
      </c>
      <c r="K25" s="10">
        <v>0</v>
      </c>
      <c r="L25" s="10">
        <v>2000000000</v>
      </c>
      <c r="M25" s="10">
        <v>2000000000</v>
      </c>
      <c r="N25" s="10">
        <v>0</v>
      </c>
      <c r="O25" s="10">
        <v>2000000000</v>
      </c>
      <c r="P25" s="10">
        <v>2000000000</v>
      </c>
      <c r="Q25" s="10">
        <v>2000000000</v>
      </c>
      <c r="R25" s="8">
        <f t="shared" si="0"/>
        <v>0</v>
      </c>
      <c r="S25" s="9">
        <f t="shared" si="8"/>
        <v>1</v>
      </c>
      <c r="T25" s="9">
        <f t="shared" si="9"/>
        <v>1</v>
      </c>
      <c r="U25" s="9">
        <f t="shared" si="10"/>
        <v>1</v>
      </c>
      <c r="V25" s="2"/>
    </row>
    <row r="26" spans="1:22" ht="90.75" thickBot="1">
      <c r="A26" s="11" t="s">
        <v>23</v>
      </c>
      <c r="B26" s="11" t="s">
        <v>31</v>
      </c>
      <c r="C26" s="11" t="s">
        <v>25</v>
      </c>
      <c r="D26" s="11" t="s">
        <v>47</v>
      </c>
      <c r="E26" s="11" t="s">
        <v>18</v>
      </c>
      <c r="F26" s="11" t="s">
        <v>29</v>
      </c>
      <c r="G26" s="11" t="s">
        <v>20</v>
      </c>
      <c r="H26" s="12" t="s">
        <v>48</v>
      </c>
      <c r="I26" s="10">
        <v>0</v>
      </c>
      <c r="J26" s="10">
        <v>5040000000</v>
      </c>
      <c r="K26" s="10">
        <v>0</v>
      </c>
      <c r="L26" s="10">
        <v>5040000000</v>
      </c>
      <c r="M26" s="10">
        <v>5040000000</v>
      </c>
      <c r="N26" s="10">
        <v>0</v>
      </c>
      <c r="O26" s="10">
        <v>5040000000</v>
      </c>
      <c r="P26" s="10">
        <v>0</v>
      </c>
      <c r="Q26" s="10">
        <v>0</v>
      </c>
      <c r="R26" s="8">
        <f t="shared" si="0"/>
        <v>0</v>
      </c>
      <c r="S26" s="9">
        <f t="shared" si="8"/>
        <v>1</v>
      </c>
      <c r="T26" s="9">
        <f t="shared" si="9"/>
        <v>0</v>
      </c>
      <c r="U26" s="9">
        <f t="shared" si="10"/>
        <v>0</v>
      </c>
      <c r="V26" s="2"/>
    </row>
    <row r="27" spans="1:22" ht="34.5" thickBot="1">
      <c r="A27" s="11" t="s">
        <v>23</v>
      </c>
      <c r="B27" s="11" t="s">
        <v>31</v>
      </c>
      <c r="C27" s="11" t="s">
        <v>25</v>
      </c>
      <c r="D27" s="11" t="s">
        <v>30</v>
      </c>
      <c r="E27" s="11" t="s">
        <v>18</v>
      </c>
      <c r="F27" s="11" t="s">
        <v>21</v>
      </c>
      <c r="G27" s="11" t="s">
        <v>20</v>
      </c>
      <c r="H27" s="12" t="s">
        <v>49</v>
      </c>
      <c r="I27" s="10">
        <v>2274360000</v>
      </c>
      <c r="J27" s="10">
        <v>0</v>
      </c>
      <c r="K27" s="10">
        <v>0</v>
      </c>
      <c r="L27" s="10">
        <v>2274360000</v>
      </c>
      <c r="M27" s="10">
        <v>2014141095.75</v>
      </c>
      <c r="N27" s="10">
        <v>260218904.25</v>
      </c>
      <c r="O27" s="10">
        <v>1729423507.75</v>
      </c>
      <c r="P27" s="10">
        <v>944649771.75</v>
      </c>
      <c r="Q27" s="10">
        <v>944649771.75</v>
      </c>
      <c r="R27" s="8">
        <f t="shared" si="0"/>
        <v>544936492.25</v>
      </c>
      <c r="S27" s="9">
        <f t="shared" si="8"/>
        <v>0.76040007199827642</v>
      </c>
      <c r="T27" s="9">
        <f t="shared" si="9"/>
        <v>0.41534751391600272</v>
      </c>
      <c r="U27" s="9">
        <f t="shared" si="10"/>
        <v>0.41534751391600272</v>
      </c>
      <c r="V27" s="2"/>
    </row>
    <row r="28" spans="1:22" ht="34.5" thickBot="1">
      <c r="A28" s="11" t="s">
        <v>23</v>
      </c>
      <c r="B28" s="11" t="s">
        <v>31</v>
      </c>
      <c r="C28" s="11" t="s">
        <v>25</v>
      </c>
      <c r="D28" s="11" t="s">
        <v>30</v>
      </c>
      <c r="E28" s="11" t="s">
        <v>18</v>
      </c>
      <c r="F28" s="11" t="s">
        <v>36</v>
      </c>
      <c r="G28" s="11" t="s">
        <v>20</v>
      </c>
      <c r="H28" s="12" t="s">
        <v>49</v>
      </c>
      <c r="I28" s="10">
        <v>1750000000</v>
      </c>
      <c r="J28" s="10">
        <v>0</v>
      </c>
      <c r="K28" s="10">
        <v>0</v>
      </c>
      <c r="L28" s="10">
        <v>1750000000</v>
      </c>
      <c r="M28" s="10">
        <v>1700000000</v>
      </c>
      <c r="N28" s="10">
        <v>50000000</v>
      </c>
      <c r="O28" s="10">
        <v>1700000000</v>
      </c>
      <c r="P28" s="10">
        <v>1700000000</v>
      </c>
      <c r="Q28" s="10">
        <v>1700000000</v>
      </c>
      <c r="R28" s="8">
        <f t="shared" si="0"/>
        <v>50000000</v>
      </c>
      <c r="S28" s="9">
        <f t="shared" si="8"/>
        <v>0.97142857142857142</v>
      </c>
      <c r="T28" s="9">
        <f t="shared" si="9"/>
        <v>0.97142857142857142</v>
      </c>
      <c r="U28" s="9">
        <f t="shared" si="10"/>
        <v>0.97142857142857142</v>
      </c>
      <c r="V28" s="2"/>
    </row>
    <row r="29" spans="1:22" ht="45.75" thickBot="1">
      <c r="A29" s="11" t="s">
        <v>23</v>
      </c>
      <c r="B29" s="11" t="s">
        <v>31</v>
      </c>
      <c r="C29" s="11" t="s">
        <v>25</v>
      </c>
      <c r="D29" s="11" t="s">
        <v>50</v>
      </c>
      <c r="E29" s="11" t="s">
        <v>18</v>
      </c>
      <c r="F29" s="11" t="s">
        <v>21</v>
      </c>
      <c r="G29" s="11" t="s">
        <v>20</v>
      </c>
      <c r="H29" s="12" t="s">
        <v>51</v>
      </c>
      <c r="I29" s="10">
        <v>4000000000</v>
      </c>
      <c r="J29" s="10">
        <v>0</v>
      </c>
      <c r="K29" s="10">
        <v>0</v>
      </c>
      <c r="L29" s="10">
        <v>4000000000</v>
      </c>
      <c r="M29" s="10">
        <v>677108994.63</v>
      </c>
      <c r="N29" s="10">
        <v>3322891005.3699999</v>
      </c>
      <c r="O29" s="10">
        <v>632913055.63</v>
      </c>
      <c r="P29" s="10">
        <v>126879453.63</v>
      </c>
      <c r="Q29" s="10">
        <v>126879453.63</v>
      </c>
      <c r="R29" s="8">
        <f t="shared" si="0"/>
        <v>3367086944.3699999</v>
      </c>
      <c r="S29" s="9">
        <f t="shared" si="8"/>
        <v>0.1582282639075</v>
      </c>
      <c r="T29" s="9">
        <f t="shared" si="9"/>
        <v>3.17198634075E-2</v>
      </c>
      <c r="U29" s="9">
        <f t="shared" si="10"/>
        <v>3.17198634075E-2</v>
      </c>
      <c r="V29" s="2"/>
    </row>
    <row r="30" spans="1:22" ht="45.75" thickBot="1">
      <c r="A30" s="11" t="s">
        <v>23</v>
      </c>
      <c r="B30" s="11" t="s">
        <v>31</v>
      </c>
      <c r="C30" s="11" t="s">
        <v>25</v>
      </c>
      <c r="D30" s="11" t="s">
        <v>50</v>
      </c>
      <c r="E30" s="11" t="s">
        <v>18</v>
      </c>
      <c r="F30" s="11" t="s">
        <v>29</v>
      </c>
      <c r="G30" s="11" t="s">
        <v>20</v>
      </c>
      <c r="H30" s="12" t="s">
        <v>51</v>
      </c>
      <c r="I30" s="10">
        <v>0</v>
      </c>
      <c r="J30" s="10">
        <v>1880000000</v>
      </c>
      <c r="K30" s="10">
        <v>0</v>
      </c>
      <c r="L30" s="10">
        <v>1880000000</v>
      </c>
      <c r="M30" s="10">
        <v>1413301178</v>
      </c>
      <c r="N30" s="10">
        <v>466698822</v>
      </c>
      <c r="O30" s="10">
        <v>1413301178</v>
      </c>
      <c r="P30" s="10">
        <v>0</v>
      </c>
      <c r="Q30" s="10">
        <v>0</v>
      </c>
      <c r="R30" s="8">
        <f t="shared" si="0"/>
        <v>466698822</v>
      </c>
      <c r="S30" s="9">
        <f t="shared" si="8"/>
        <v>0.75175594574468085</v>
      </c>
      <c r="T30" s="9">
        <f t="shared" si="9"/>
        <v>0</v>
      </c>
      <c r="U30" s="9">
        <f t="shared" si="10"/>
        <v>0</v>
      </c>
      <c r="V30" s="2"/>
    </row>
    <row r="31" spans="1:22" ht="79.5" thickBot="1">
      <c r="A31" s="11" t="s">
        <v>23</v>
      </c>
      <c r="B31" s="11" t="s">
        <v>31</v>
      </c>
      <c r="C31" s="11" t="s">
        <v>25</v>
      </c>
      <c r="D31" s="11" t="s">
        <v>52</v>
      </c>
      <c r="E31" s="11" t="s">
        <v>18</v>
      </c>
      <c r="F31" s="11" t="s">
        <v>29</v>
      </c>
      <c r="G31" s="11" t="s">
        <v>20</v>
      </c>
      <c r="H31" s="12" t="s">
        <v>53</v>
      </c>
      <c r="I31" s="10">
        <v>0</v>
      </c>
      <c r="J31" s="10">
        <v>18999185000</v>
      </c>
      <c r="K31" s="10">
        <v>0</v>
      </c>
      <c r="L31" s="10">
        <v>18999185000</v>
      </c>
      <c r="M31" s="10">
        <v>17599185000</v>
      </c>
      <c r="N31" s="10">
        <v>1400000000</v>
      </c>
      <c r="O31" s="10">
        <v>5216285000</v>
      </c>
      <c r="P31" s="10">
        <v>0</v>
      </c>
      <c r="Q31" s="10">
        <v>0</v>
      </c>
      <c r="R31" s="8">
        <f t="shared" si="0"/>
        <v>13782900000</v>
      </c>
      <c r="S31" s="9">
        <f t="shared" si="8"/>
        <v>0.27455309267213301</v>
      </c>
      <c r="T31" s="9">
        <f t="shared" si="9"/>
        <v>0</v>
      </c>
      <c r="U31" s="9">
        <f t="shared" si="10"/>
        <v>0</v>
      </c>
      <c r="V31" s="2"/>
    </row>
    <row r="32" spans="1:22" ht="34.5" thickBot="1">
      <c r="A32" s="11" t="s">
        <v>23</v>
      </c>
      <c r="B32" s="11" t="s">
        <v>54</v>
      </c>
      <c r="C32" s="11" t="s">
        <v>25</v>
      </c>
      <c r="D32" s="11" t="s">
        <v>55</v>
      </c>
      <c r="E32" s="11" t="s">
        <v>18</v>
      </c>
      <c r="F32" s="11" t="s">
        <v>21</v>
      </c>
      <c r="G32" s="11" t="s">
        <v>20</v>
      </c>
      <c r="H32" s="12" t="s">
        <v>56</v>
      </c>
      <c r="I32" s="10">
        <v>167941500</v>
      </c>
      <c r="J32" s="10">
        <v>0</v>
      </c>
      <c r="K32" s="10">
        <v>0</v>
      </c>
      <c r="L32" s="10">
        <v>167941500</v>
      </c>
      <c r="M32" s="10">
        <v>166441500</v>
      </c>
      <c r="N32" s="10">
        <v>1500000</v>
      </c>
      <c r="O32" s="10">
        <v>165874648</v>
      </c>
      <c r="P32" s="10">
        <v>72479438</v>
      </c>
      <c r="Q32" s="10">
        <v>72479438</v>
      </c>
      <c r="R32" s="8">
        <f t="shared" si="0"/>
        <v>2066852</v>
      </c>
      <c r="S32" s="9">
        <f t="shared" si="8"/>
        <v>0.98769302405897297</v>
      </c>
      <c r="T32" s="9">
        <f t="shared" si="9"/>
        <v>0.43157550694735963</v>
      </c>
      <c r="U32" s="9">
        <f t="shared" si="10"/>
        <v>0.43157550694735963</v>
      </c>
      <c r="V32" s="2"/>
    </row>
    <row r="33" spans="1:22" ht="102" thickBot="1">
      <c r="A33" s="11" t="s">
        <v>23</v>
      </c>
      <c r="B33" s="11" t="s">
        <v>54</v>
      </c>
      <c r="C33" s="11" t="s">
        <v>25</v>
      </c>
      <c r="D33" s="11" t="s">
        <v>57</v>
      </c>
      <c r="E33" s="11" t="s">
        <v>18</v>
      </c>
      <c r="F33" s="11" t="s">
        <v>21</v>
      </c>
      <c r="G33" s="11" t="s">
        <v>20</v>
      </c>
      <c r="H33" s="12" t="s">
        <v>58</v>
      </c>
      <c r="I33" s="10">
        <v>295673983</v>
      </c>
      <c r="J33" s="10">
        <v>0</v>
      </c>
      <c r="K33" s="10">
        <v>0</v>
      </c>
      <c r="L33" s="10">
        <v>295673983</v>
      </c>
      <c r="M33" s="10">
        <v>257166984</v>
      </c>
      <c r="N33" s="10">
        <v>38506999</v>
      </c>
      <c r="O33" s="10">
        <v>138392968</v>
      </c>
      <c r="P33" s="10">
        <v>54163069</v>
      </c>
      <c r="Q33" s="10">
        <v>54163069</v>
      </c>
      <c r="R33" s="8">
        <f t="shared" si="0"/>
        <v>157281015</v>
      </c>
      <c r="S33" s="9">
        <f t="shared" si="8"/>
        <v>0.46805933547423412</v>
      </c>
      <c r="T33" s="9">
        <f t="shared" si="9"/>
        <v>0.18318510289760598</v>
      </c>
      <c r="U33" s="9">
        <f t="shared" si="10"/>
        <v>0.18318510289760598</v>
      </c>
      <c r="V33" s="2"/>
    </row>
    <row r="34" spans="1:22" ht="68.25" thickBot="1">
      <c r="A34" s="11" t="s">
        <v>23</v>
      </c>
      <c r="B34" s="11" t="s">
        <v>54</v>
      </c>
      <c r="C34" s="11" t="s">
        <v>25</v>
      </c>
      <c r="D34" s="11" t="s">
        <v>59</v>
      </c>
      <c r="E34" s="11" t="s">
        <v>18</v>
      </c>
      <c r="F34" s="11" t="s">
        <v>21</v>
      </c>
      <c r="G34" s="11" t="s">
        <v>20</v>
      </c>
      <c r="H34" s="12" t="s">
        <v>60</v>
      </c>
      <c r="I34" s="10">
        <v>148526590</v>
      </c>
      <c r="J34" s="10">
        <v>0</v>
      </c>
      <c r="K34" s="10">
        <v>0</v>
      </c>
      <c r="L34" s="10">
        <v>148526590</v>
      </c>
      <c r="M34" s="10">
        <v>96406540</v>
      </c>
      <c r="N34" s="10">
        <v>52120050</v>
      </c>
      <c r="O34" s="10">
        <v>96406540</v>
      </c>
      <c r="P34" s="10">
        <v>55572494</v>
      </c>
      <c r="Q34" s="10">
        <v>55572494</v>
      </c>
      <c r="R34" s="8">
        <f t="shared" si="0"/>
        <v>52120050</v>
      </c>
      <c r="S34" s="9">
        <f t="shared" si="8"/>
        <v>0.64908606600340046</v>
      </c>
      <c r="T34" s="9">
        <f t="shared" si="9"/>
        <v>0.37415855302407469</v>
      </c>
      <c r="U34" s="9">
        <f t="shared" si="10"/>
        <v>0.37415855302407469</v>
      </c>
      <c r="V34" s="2"/>
    </row>
    <row r="35" spans="1:22" ht="36.75" customHeight="1" thickBot="1">
      <c r="A35" s="13" t="s">
        <v>23</v>
      </c>
      <c r="B35" s="13"/>
      <c r="C35" s="13"/>
      <c r="D35" s="13"/>
      <c r="E35" s="13"/>
      <c r="F35" s="13"/>
      <c r="G35" s="13"/>
      <c r="H35" s="14" t="s">
        <v>73</v>
      </c>
      <c r="I35" s="17">
        <f>SUM(I12:I34)</f>
        <v>86513654843</v>
      </c>
      <c r="J35" s="17">
        <f t="shared" ref="J35:Q35" si="11">SUM(J12:J34)</f>
        <v>43081757566</v>
      </c>
      <c r="K35" s="17">
        <f t="shared" si="11"/>
        <v>13162572566</v>
      </c>
      <c r="L35" s="17">
        <f t="shared" si="11"/>
        <v>116432839843</v>
      </c>
      <c r="M35" s="17">
        <f t="shared" si="11"/>
        <v>108813980510.23001</v>
      </c>
      <c r="N35" s="17">
        <f t="shared" si="11"/>
        <v>7618859332.7699995</v>
      </c>
      <c r="O35" s="17">
        <f t="shared" si="11"/>
        <v>84983330391.309998</v>
      </c>
      <c r="P35" s="17">
        <f t="shared" si="11"/>
        <v>37390385498.359993</v>
      </c>
      <c r="Q35" s="17">
        <f t="shared" si="11"/>
        <v>37390385498.359993</v>
      </c>
      <c r="R35" s="15">
        <f t="shared" si="0"/>
        <v>31449509451.690002</v>
      </c>
      <c r="S35" s="16">
        <f t="shared" si="8"/>
        <v>0.72989141642429189</v>
      </c>
      <c r="T35" s="16">
        <f t="shared" si="9"/>
        <v>0.32113264220625226</v>
      </c>
      <c r="U35" s="16">
        <f t="shared" si="10"/>
        <v>0.32113264220625226</v>
      </c>
      <c r="V35" s="2"/>
    </row>
    <row r="36" spans="1:22" ht="45.75" thickBot="1">
      <c r="A36" s="11" t="s">
        <v>23</v>
      </c>
      <c r="B36" s="11" t="s">
        <v>61</v>
      </c>
      <c r="C36" s="11" t="s">
        <v>25</v>
      </c>
      <c r="D36" s="11" t="s">
        <v>55</v>
      </c>
      <c r="E36" s="11" t="s">
        <v>18</v>
      </c>
      <c r="F36" s="11" t="s">
        <v>21</v>
      </c>
      <c r="G36" s="11" t="s">
        <v>20</v>
      </c>
      <c r="H36" s="12" t="s">
        <v>62</v>
      </c>
      <c r="I36" s="10">
        <v>500000000</v>
      </c>
      <c r="J36" s="10">
        <v>0</v>
      </c>
      <c r="K36" s="10">
        <v>0</v>
      </c>
      <c r="L36" s="10">
        <v>500000000</v>
      </c>
      <c r="M36" s="10">
        <v>498975700</v>
      </c>
      <c r="N36" s="10">
        <v>1024300</v>
      </c>
      <c r="O36" s="10">
        <v>446045894.5</v>
      </c>
      <c r="P36" s="10">
        <v>418733292</v>
      </c>
      <c r="Q36" s="10">
        <v>418733292</v>
      </c>
      <c r="R36" s="8">
        <f t="shared" si="0"/>
        <v>53954105.5</v>
      </c>
      <c r="S36" s="9">
        <f t="shared" si="8"/>
        <v>0.89209178899999997</v>
      </c>
      <c r="T36" s="9">
        <f t="shared" si="9"/>
        <v>0.83746658399999996</v>
      </c>
      <c r="U36" s="9">
        <f t="shared" si="10"/>
        <v>0.83746658399999996</v>
      </c>
      <c r="V36" s="2"/>
    </row>
    <row r="37" spans="1:22" ht="45.75" thickBot="1">
      <c r="A37" s="11" t="s">
        <v>23</v>
      </c>
      <c r="B37" s="11" t="s">
        <v>61</v>
      </c>
      <c r="C37" s="11" t="s">
        <v>25</v>
      </c>
      <c r="D37" s="11" t="s">
        <v>55</v>
      </c>
      <c r="E37" s="11" t="s">
        <v>18</v>
      </c>
      <c r="F37" s="11" t="s">
        <v>36</v>
      </c>
      <c r="G37" s="11" t="s">
        <v>20</v>
      </c>
      <c r="H37" s="12" t="s">
        <v>62</v>
      </c>
      <c r="I37" s="10">
        <v>2500000000</v>
      </c>
      <c r="J37" s="10">
        <v>0</v>
      </c>
      <c r="K37" s="10">
        <v>0</v>
      </c>
      <c r="L37" s="10">
        <v>2500000000</v>
      </c>
      <c r="M37" s="10">
        <v>2320020336.8200002</v>
      </c>
      <c r="N37" s="10">
        <v>179979663.18000001</v>
      </c>
      <c r="O37" s="10">
        <v>1546848890.8199999</v>
      </c>
      <c r="P37" s="10">
        <v>387832068.31999999</v>
      </c>
      <c r="Q37" s="10">
        <v>387832068.31999999</v>
      </c>
      <c r="R37" s="8">
        <f t="shared" si="0"/>
        <v>953151109.18000007</v>
      </c>
      <c r="S37" s="9">
        <f t="shared" si="8"/>
        <v>0.61873955632799993</v>
      </c>
      <c r="T37" s="9">
        <f t="shared" si="9"/>
        <v>0.15513282732799999</v>
      </c>
      <c r="U37" s="9">
        <f t="shared" si="10"/>
        <v>0.15513282732799999</v>
      </c>
      <c r="V37" s="2"/>
    </row>
    <row r="38" spans="1:22" ht="57" thickBot="1">
      <c r="A38" s="11" t="s">
        <v>23</v>
      </c>
      <c r="B38" s="11" t="s">
        <v>61</v>
      </c>
      <c r="C38" s="11" t="s">
        <v>25</v>
      </c>
      <c r="D38" s="11" t="s">
        <v>57</v>
      </c>
      <c r="E38" s="11" t="s">
        <v>18</v>
      </c>
      <c r="F38" s="11" t="s">
        <v>21</v>
      </c>
      <c r="G38" s="11" t="s">
        <v>20</v>
      </c>
      <c r="H38" s="12" t="s">
        <v>63</v>
      </c>
      <c r="I38" s="10">
        <v>2000000000</v>
      </c>
      <c r="J38" s="10">
        <v>0</v>
      </c>
      <c r="K38" s="10">
        <v>0</v>
      </c>
      <c r="L38" s="10">
        <v>2000000000</v>
      </c>
      <c r="M38" s="10">
        <v>1971534210.5</v>
      </c>
      <c r="N38" s="10">
        <v>28465789.5</v>
      </c>
      <c r="O38" s="10">
        <v>1016814832.5</v>
      </c>
      <c r="P38" s="10">
        <v>517723373.5</v>
      </c>
      <c r="Q38" s="10">
        <v>517723373.5</v>
      </c>
      <c r="R38" s="8">
        <f t="shared" si="0"/>
        <v>983185167.5</v>
      </c>
      <c r="S38" s="9">
        <f t="shared" si="8"/>
        <v>0.50840741624999997</v>
      </c>
      <c r="T38" s="9">
        <f t="shared" si="9"/>
        <v>0.25886168674999999</v>
      </c>
      <c r="U38" s="9">
        <f t="shared" si="10"/>
        <v>0.25886168674999999</v>
      </c>
      <c r="V38" s="2"/>
    </row>
    <row r="39" spans="1:22" ht="31.5" customHeight="1" thickBot="1">
      <c r="A39" s="13" t="s">
        <v>23</v>
      </c>
      <c r="B39" s="13"/>
      <c r="C39" s="13"/>
      <c r="D39" s="13"/>
      <c r="E39" s="13"/>
      <c r="F39" s="13"/>
      <c r="G39" s="13"/>
      <c r="H39" s="14" t="s">
        <v>75</v>
      </c>
      <c r="I39" s="17">
        <f>SUM(I36:I38)</f>
        <v>5000000000</v>
      </c>
      <c r="J39" s="17">
        <f t="shared" ref="J39:Q39" si="12">SUM(J36:J38)</f>
        <v>0</v>
      </c>
      <c r="K39" s="17">
        <f t="shared" si="12"/>
        <v>0</v>
      </c>
      <c r="L39" s="17">
        <f t="shared" si="12"/>
        <v>5000000000</v>
      </c>
      <c r="M39" s="17">
        <f t="shared" si="12"/>
        <v>4790530247.3199997</v>
      </c>
      <c r="N39" s="17">
        <f t="shared" si="12"/>
        <v>209469752.68000001</v>
      </c>
      <c r="O39" s="17">
        <f t="shared" si="12"/>
        <v>3009709617.8199997</v>
      </c>
      <c r="P39" s="17">
        <f t="shared" si="12"/>
        <v>1324288733.8199999</v>
      </c>
      <c r="Q39" s="17">
        <f t="shared" si="12"/>
        <v>1324288733.8199999</v>
      </c>
      <c r="R39" s="15">
        <f t="shared" si="0"/>
        <v>1990290382.1800003</v>
      </c>
      <c r="S39" s="16">
        <f t="shared" si="8"/>
        <v>0.60194192356399989</v>
      </c>
      <c r="T39" s="16">
        <f t="shared" si="9"/>
        <v>0.26485774676399998</v>
      </c>
      <c r="U39" s="16">
        <f t="shared" si="10"/>
        <v>0.26485774676399998</v>
      </c>
      <c r="V39" s="2"/>
    </row>
    <row r="40" spans="1:22" ht="45.75" thickBot="1">
      <c r="A40" s="11" t="s">
        <v>23</v>
      </c>
      <c r="B40" s="11" t="s">
        <v>31</v>
      </c>
      <c r="C40" s="11" t="s">
        <v>25</v>
      </c>
      <c r="D40" s="11" t="s">
        <v>32</v>
      </c>
      <c r="E40" s="11" t="s">
        <v>18</v>
      </c>
      <c r="F40" s="11" t="s">
        <v>21</v>
      </c>
      <c r="G40" s="11" t="s">
        <v>20</v>
      </c>
      <c r="H40" s="12" t="s">
        <v>33</v>
      </c>
      <c r="I40" s="10">
        <v>3800000000</v>
      </c>
      <c r="J40" s="10">
        <v>0</v>
      </c>
      <c r="K40" s="10">
        <v>0</v>
      </c>
      <c r="L40" s="10">
        <v>3800000000</v>
      </c>
      <c r="M40" s="10">
        <v>3067071750.0500002</v>
      </c>
      <c r="N40" s="10">
        <v>732928249.95000005</v>
      </c>
      <c r="O40" s="10">
        <v>2209800998.0500002</v>
      </c>
      <c r="P40" s="10">
        <v>1698312647.9100001</v>
      </c>
      <c r="Q40" s="10">
        <v>1698312647.9100001</v>
      </c>
      <c r="R40" s="8">
        <f t="shared" si="0"/>
        <v>1590199001.9499998</v>
      </c>
      <c r="S40" s="9">
        <f t="shared" si="8"/>
        <v>0.58152657843421063</v>
      </c>
      <c r="T40" s="9">
        <f t="shared" si="9"/>
        <v>0.44692438102894738</v>
      </c>
      <c r="U40" s="9">
        <f t="shared" si="10"/>
        <v>0.44692438102894738</v>
      </c>
      <c r="V40" s="2"/>
    </row>
    <row r="41" spans="1:22" ht="45.75" thickBot="1">
      <c r="A41" s="11" t="s">
        <v>23</v>
      </c>
      <c r="B41" s="11" t="s">
        <v>31</v>
      </c>
      <c r="C41" s="11" t="s">
        <v>25</v>
      </c>
      <c r="D41" s="11" t="s">
        <v>43</v>
      </c>
      <c r="E41" s="11" t="s">
        <v>18</v>
      </c>
      <c r="F41" s="11" t="s">
        <v>19</v>
      </c>
      <c r="G41" s="11" t="s">
        <v>20</v>
      </c>
      <c r="H41" s="12" t="s">
        <v>44</v>
      </c>
      <c r="I41" s="10">
        <v>116011464912</v>
      </c>
      <c r="J41" s="10">
        <v>0</v>
      </c>
      <c r="K41" s="10">
        <v>0</v>
      </c>
      <c r="L41" s="10">
        <v>116011464912</v>
      </c>
      <c r="M41" s="10">
        <v>116011464912</v>
      </c>
      <c r="N41" s="10">
        <v>0</v>
      </c>
      <c r="O41" s="10">
        <v>112511464912</v>
      </c>
      <c r="P41" s="10">
        <v>7096419535.9899998</v>
      </c>
      <c r="Q41" s="10">
        <v>7096419535.9899998</v>
      </c>
      <c r="R41" s="8">
        <f t="shared" si="0"/>
        <v>3500000000</v>
      </c>
      <c r="S41" s="9">
        <f t="shared" si="8"/>
        <v>0.96983056801623091</v>
      </c>
      <c r="T41" s="9">
        <f t="shared" si="9"/>
        <v>6.1169984719811603E-2</v>
      </c>
      <c r="U41" s="9">
        <f t="shared" si="10"/>
        <v>6.1169984719811603E-2</v>
      </c>
      <c r="V41" s="2"/>
    </row>
    <row r="42" spans="1:22" ht="45.75" thickBot="1">
      <c r="A42" s="11" t="s">
        <v>23</v>
      </c>
      <c r="B42" s="11" t="s">
        <v>31</v>
      </c>
      <c r="C42" s="11" t="s">
        <v>25</v>
      </c>
      <c r="D42" s="11" t="s">
        <v>43</v>
      </c>
      <c r="E42" s="11" t="s">
        <v>18</v>
      </c>
      <c r="F42" s="11" t="s">
        <v>21</v>
      </c>
      <c r="G42" s="11" t="s">
        <v>20</v>
      </c>
      <c r="H42" s="12" t="s">
        <v>44</v>
      </c>
      <c r="I42" s="10">
        <v>2152512319</v>
      </c>
      <c r="J42" s="10">
        <v>0</v>
      </c>
      <c r="K42" s="10">
        <v>0</v>
      </c>
      <c r="L42" s="10">
        <v>2152512319</v>
      </c>
      <c r="M42" s="10">
        <v>2152512319</v>
      </c>
      <c r="N42" s="10">
        <v>0</v>
      </c>
      <c r="O42" s="10">
        <v>2152512319</v>
      </c>
      <c r="P42" s="10">
        <v>0</v>
      </c>
      <c r="Q42" s="10">
        <v>0</v>
      </c>
      <c r="R42" s="8">
        <f t="shared" si="0"/>
        <v>0</v>
      </c>
      <c r="S42" s="9">
        <f t="shared" si="8"/>
        <v>1</v>
      </c>
      <c r="T42" s="9">
        <f t="shared" si="9"/>
        <v>0</v>
      </c>
      <c r="U42" s="9">
        <f t="shared" si="10"/>
        <v>0</v>
      </c>
      <c r="V42" s="2"/>
    </row>
    <row r="43" spans="1:22" ht="29.25" customHeight="1" thickBot="1">
      <c r="A43" s="13" t="s">
        <v>23</v>
      </c>
      <c r="B43" s="13"/>
      <c r="C43" s="13"/>
      <c r="D43" s="13"/>
      <c r="E43" s="13"/>
      <c r="F43" s="13"/>
      <c r="G43" s="13"/>
      <c r="H43" s="14" t="s">
        <v>74</v>
      </c>
      <c r="I43" s="17">
        <f>SUM(I40:I42)</f>
        <v>121963977231</v>
      </c>
      <c r="J43" s="17">
        <f t="shared" ref="J43:Q43" si="13">SUM(J40:J42)</f>
        <v>0</v>
      </c>
      <c r="K43" s="17">
        <f t="shared" si="13"/>
        <v>0</v>
      </c>
      <c r="L43" s="17">
        <f t="shared" si="13"/>
        <v>121963977231</v>
      </c>
      <c r="M43" s="17">
        <f t="shared" si="13"/>
        <v>121231048981.05</v>
      </c>
      <c r="N43" s="17">
        <f t="shared" si="13"/>
        <v>732928249.95000005</v>
      </c>
      <c r="O43" s="17">
        <f t="shared" si="13"/>
        <v>116873778229.05</v>
      </c>
      <c r="P43" s="17">
        <f t="shared" si="13"/>
        <v>8794732183.8999996</v>
      </c>
      <c r="Q43" s="17">
        <f t="shared" si="13"/>
        <v>8794732183.8999996</v>
      </c>
      <c r="R43" s="15">
        <f t="shared" si="0"/>
        <v>5090199001.9499969</v>
      </c>
      <c r="S43" s="16">
        <f t="shared" si="8"/>
        <v>0.95826473424764469</v>
      </c>
      <c r="T43" s="16">
        <f t="shared" si="9"/>
        <v>7.2109260320715518E-2</v>
      </c>
      <c r="U43" s="16">
        <f t="shared" si="10"/>
        <v>7.2109260320715518E-2</v>
      </c>
      <c r="V43" s="2"/>
    </row>
    <row r="44" spans="1:22" ht="36" customHeight="1" thickTop="1" thickBot="1">
      <c r="A44" s="18"/>
      <c r="B44" s="18"/>
      <c r="C44" s="18"/>
      <c r="D44" s="18"/>
      <c r="E44" s="18"/>
      <c r="F44" s="18"/>
      <c r="G44" s="18"/>
      <c r="H44" s="19" t="s">
        <v>76</v>
      </c>
      <c r="I44" s="20">
        <f>+I11+I35+I39+I43</f>
        <v>260552206904</v>
      </c>
      <c r="J44" s="20">
        <f t="shared" ref="J44:R44" si="14">+J11+J35+J39+J43</f>
        <v>48083173566</v>
      </c>
      <c r="K44" s="20">
        <f t="shared" si="14"/>
        <v>13162572566</v>
      </c>
      <c r="L44" s="20">
        <f t="shared" si="14"/>
        <v>295472807904</v>
      </c>
      <c r="M44" s="20">
        <f t="shared" si="14"/>
        <v>286269050835.01001</v>
      </c>
      <c r="N44" s="20">
        <f t="shared" si="14"/>
        <v>9203757068.9899998</v>
      </c>
      <c r="O44" s="20">
        <f t="shared" si="14"/>
        <v>253242279095.65997</v>
      </c>
      <c r="P44" s="20">
        <f t="shared" si="14"/>
        <v>64957415514.939995</v>
      </c>
      <c r="Q44" s="20">
        <f t="shared" si="14"/>
        <v>64957415514.939995</v>
      </c>
      <c r="R44" s="20">
        <f t="shared" si="14"/>
        <v>42230528808.340004</v>
      </c>
      <c r="S44" s="9">
        <f t="shared" si="8"/>
        <v>0.85707473690079505</v>
      </c>
      <c r="T44" s="9">
        <f t="shared" si="9"/>
        <v>0.21984227914483709</v>
      </c>
      <c r="U44" s="9">
        <f t="shared" si="10"/>
        <v>0.21984227914483709</v>
      </c>
      <c r="V44" s="2"/>
    </row>
    <row r="45" spans="1:22" ht="15.75" thickTop="1">
      <c r="A45" s="21" t="s">
        <v>69</v>
      </c>
      <c r="B45" s="22"/>
      <c r="C45" s="22"/>
      <c r="D45" s="22"/>
      <c r="E45" s="23"/>
      <c r="F45" s="24"/>
      <c r="G45" s="24"/>
      <c r="H45" s="25"/>
      <c r="I45" s="21"/>
      <c r="J45" s="21"/>
      <c r="K45" s="21"/>
      <c r="L45" s="23"/>
      <c r="M45" s="21"/>
      <c r="N45" s="26"/>
      <c r="O45" s="4"/>
      <c r="P45" s="5"/>
      <c r="Q45" s="5"/>
      <c r="R45" s="5"/>
      <c r="S45" s="3"/>
      <c r="T45" s="3"/>
      <c r="U45" s="3"/>
    </row>
    <row r="46" spans="1:22">
      <c r="A46" s="21" t="s">
        <v>70</v>
      </c>
      <c r="B46" s="21"/>
      <c r="C46" s="21"/>
      <c r="D46" s="21"/>
      <c r="E46" s="21"/>
      <c r="F46" s="21"/>
      <c r="G46" s="21"/>
      <c r="H46" s="21"/>
      <c r="I46" s="21"/>
      <c r="J46" s="21"/>
      <c r="K46" s="21"/>
      <c r="L46" s="23"/>
      <c r="M46" s="21"/>
      <c r="N46" s="26"/>
      <c r="O46" s="4"/>
      <c r="P46" s="5"/>
      <c r="Q46" s="5"/>
      <c r="R46" s="5"/>
      <c r="S46" s="3"/>
      <c r="T46" s="3"/>
      <c r="U46" s="3"/>
    </row>
    <row r="47" spans="1:22">
      <c r="A47" s="21" t="s">
        <v>71</v>
      </c>
      <c r="B47" s="21"/>
      <c r="C47" s="21"/>
      <c r="D47" s="21"/>
      <c r="E47" s="21"/>
      <c r="F47" s="21"/>
      <c r="G47" s="21"/>
      <c r="H47" s="21"/>
      <c r="I47" s="21"/>
      <c r="J47" s="21"/>
      <c r="K47" s="21"/>
      <c r="L47" s="23"/>
      <c r="M47" s="21"/>
      <c r="N47" s="26"/>
      <c r="O47" s="4"/>
      <c r="P47" s="5"/>
      <c r="Q47" s="5"/>
      <c r="R47" s="5"/>
      <c r="S47" s="3"/>
      <c r="T47" s="3"/>
      <c r="U47" s="3"/>
    </row>
    <row r="48" spans="1:22">
      <c r="A48" s="21" t="s">
        <v>81</v>
      </c>
      <c r="B48" s="21"/>
      <c r="C48" s="21"/>
      <c r="D48" s="21"/>
      <c r="E48" s="21"/>
      <c r="F48" s="21"/>
      <c r="G48" s="21"/>
      <c r="H48" s="21"/>
      <c r="I48" s="21"/>
      <c r="J48" s="21"/>
      <c r="K48" s="21"/>
      <c r="L48" s="21"/>
      <c r="M48" s="21"/>
      <c r="N48" s="21"/>
      <c r="O48" s="26"/>
      <c r="P48" s="4"/>
      <c r="Q48" s="5"/>
      <c r="R48" s="5"/>
      <c r="S48" s="5"/>
      <c r="T48" s="3"/>
    </row>
    <row r="49" spans="1:20">
      <c r="A49" s="21" t="s">
        <v>82</v>
      </c>
      <c r="B49" s="21"/>
      <c r="C49" s="21"/>
      <c r="D49" s="21"/>
      <c r="E49" s="21"/>
      <c r="F49" s="21"/>
      <c r="G49" s="21"/>
      <c r="H49" s="21"/>
      <c r="I49" s="21"/>
      <c r="J49" s="21"/>
      <c r="K49" s="21"/>
      <c r="L49" s="21"/>
      <c r="M49" s="21"/>
      <c r="N49" s="21"/>
      <c r="O49" s="26"/>
      <c r="P49" s="4"/>
      <c r="Q49" s="5"/>
      <c r="R49" s="5"/>
      <c r="S49" s="5"/>
      <c r="T49" s="3"/>
    </row>
    <row r="50" spans="1:20">
      <c r="A50" s="32" t="s">
        <v>83</v>
      </c>
      <c r="B50" s="21"/>
      <c r="C50" s="21"/>
      <c r="D50" s="21"/>
      <c r="E50" s="21"/>
      <c r="F50" s="21"/>
      <c r="G50" s="21"/>
      <c r="H50" s="21"/>
      <c r="I50" s="21"/>
      <c r="J50" s="21"/>
      <c r="K50" s="21"/>
      <c r="L50" s="21"/>
      <c r="M50" s="21"/>
      <c r="N50" s="21"/>
      <c r="O50" s="21"/>
      <c r="P50" s="21"/>
      <c r="Q50" s="3"/>
      <c r="R50" s="5"/>
      <c r="S50" s="5"/>
      <c r="T50" s="3"/>
    </row>
    <row r="51" spans="1:20">
      <c r="A51" s="32"/>
      <c r="B51" s="21"/>
      <c r="C51" s="21"/>
      <c r="D51" s="21"/>
      <c r="E51" s="21"/>
      <c r="F51" s="21"/>
      <c r="G51" s="21"/>
      <c r="H51" s="21"/>
      <c r="I51" s="21"/>
      <c r="J51" s="21"/>
      <c r="K51" s="21"/>
      <c r="L51" s="21"/>
      <c r="M51" s="21"/>
      <c r="N51" s="21"/>
      <c r="O51" s="21"/>
      <c r="P51" s="21"/>
      <c r="Q51" s="3"/>
      <c r="R51" s="5"/>
      <c r="S51" s="5"/>
      <c r="T51" s="3"/>
    </row>
    <row r="52" spans="1:20">
      <c r="A52" s="32"/>
      <c r="B52" s="21"/>
      <c r="C52" s="21"/>
      <c r="D52" s="21"/>
      <c r="E52" s="21"/>
      <c r="F52" s="21"/>
      <c r="G52" s="21"/>
      <c r="H52" s="21"/>
      <c r="I52" s="21"/>
      <c r="J52" s="21"/>
      <c r="K52" s="21"/>
      <c r="L52" s="21"/>
      <c r="M52" s="21"/>
      <c r="N52" s="21"/>
      <c r="O52" s="26"/>
      <c r="P52" s="21"/>
      <c r="Q52" s="3"/>
      <c r="R52" s="3"/>
      <c r="S52" s="3"/>
      <c r="T52" s="3"/>
    </row>
    <row r="53" spans="1:20">
      <c r="A53" s="32"/>
      <c r="B53" s="21"/>
      <c r="C53" s="21"/>
      <c r="D53" s="21"/>
      <c r="E53" s="21"/>
      <c r="F53" s="21"/>
      <c r="G53" s="21"/>
      <c r="H53" s="21"/>
      <c r="I53" s="21"/>
      <c r="J53" s="21"/>
      <c r="K53" s="21"/>
      <c r="L53" s="21"/>
      <c r="M53" s="21"/>
      <c r="N53" s="21"/>
      <c r="O53" s="26"/>
      <c r="P53" s="21"/>
      <c r="Q53" s="3"/>
      <c r="R53" s="3"/>
      <c r="S53" s="3"/>
      <c r="T53" s="3"/>
    </row>
    <row r="73" ht="33.950000000000003" customHeight="1"/>
  </sheetData>
  <mergeCells count="4">
    <mergeCell ref="A2:U2"/>
    <mergeCell ref="A3:U3"/>
    <mergeCell ref="A4:U4"/>
    <mergeCell ref="Q5:U5"/>
  </mergeCells>
  <printOptions horizontalCentered="1"/>
  <pageMargins left="0" right="0" top="0.59055118110236227" bottom="0.59055118110236227" header="0.78740157480314965" footer="0.78740157480314965"/>
  <pageSetup paperSize="14" scale="6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GASTOS DE INVERSION </vt:lpstr>
      <vt:lpstr>'GASTOS DE INVERSION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2022-09-08T20:25:48Z</cp:lastPrinted>
  <dcterms:created xsi:type="dcterms:W3CDTF">2022-09-01T13:10:14Z</dcterms:created>
  <dcterms:modified xsi:type="dcterms:W3CDTF">2022-09-08T20:25:52Z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