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ABRIL 30 DE 2022\PDF\"/>
    </mc:Choice>
  </mc:AlternateContent>
  <bookViews>
    <workbookView xWindow="240" yWindow="120" windowWidth="18060" windowHeight="7050"/>
  </bookViews>
  <sheets>
    <sheet name="GASTOS DE INVERSION " sheetId="1" r:id="rId1"/>
  </sheets>
  <definedNames>
    <definedName name="_xlnm.Print_Titles" localSheetId="0">'GASTOS DE INVERSION '!$6:$6</definedName>
  </definedNames>
  <calcPr calcId="152511"/>
</workbook>
</file>

<file path=xl/calcChain.xml><?xml version="1.0" encoding="utf-8"?>
<calcChain xmlns="http://schemas.openxmlformats.org/spreadsheetml/2006/main">
  <c r="T36" i="1" l="1"/>
  <c r="S36" i="1"/>
  <c r="R36" i="1"/>
  <c r="Q36" i="1"/>
  <c r="T35" i="1"/>
  <c r="S35" i="1"/>
  <c r="R35" i="1"/>
  <c r="Q35" i="1"/>
  <c r="T34" i="1"/>
  <c r="S34" i="1"/>
  <c r="R34" i="1"/>
  <c r="Q34" i="1"/>
  <c r="T32" i="1"/>
  <c r="S32" i="1"/>
  <c r="R32" i="1"/>
  <c r="Q32" i="1"/>
  <c r="T31" i="1"/>
  <c r="S31" i="1"/>
  <c r="R31" i="1"/>
  <c r="Q31" i="1"/>
  <c r="T30" i="1"/>
  <c r="S30" i="1"/>
  <c r="R30" i="1"/>
  <c r="Q30" i="1"/>
  <c r="T28" i="1"/>
  <c r="S28" i="1"/>
  <c r="R28" i="1"/>
  <c r="Q28" i="1"/>
  <c r="T27" i="1"/>
  <c r="S27" i="1"/>
  <c r="R27" i="1"/>
  <c r="Q27" i="1"/>
  <c r="T26" i="1"/>
  <c r="S26" i="1"/>
  <c r="R26" i="1"/>
  <c r="Q26" i="1"/>
  <c r="T25" i="1"/>
  <c r="S25" i="1"/>
  <c r="R25" i="1"/>
  <c r="Q25" i="1"/>
  <c r="T24" i="1"/>
  <c r="S24" i="1"/>
  <c r="R24" i="1"/>
  <c r="Q24" i="1"/>
  <c r="T23" i="1"/>
  <c r="S23" i="1"/>
  <c r="R23" i="1"/>
  <c r="Q23" i="1"/>
  <c r="T22" i="1"/>
  <c r="S22" i="1"/>
  <c r="R22" i="1"/>
  <c r="Q22" i="1"/>
  <c r="T21" i="1"/>
  <c r="S21" i="1"/>
  <c r="R21" i="1"/>
  <c r="Q21" i="1"/>
  <c r="T20" i="1"/>
  <c r="S20" i="1"/>
  <c r="R20" i="1"/>
  <c r="Q20" i="1"/>
  <c r="T19" i="1"/>
  <c r="S19" i="1"/>
  <c r="R19" i="1"/>
  <c r="Q19" i="1"/>
  <c r="Q18" i="1"/>
  <c r="T17" i="1"/>
  <c r="S17" i="1"/>
  <c r="R17" i="1"/>
  <c r="Q17" i="1"/>
  <c r="T16" i="1"/>
  <c r="S16" i="1"/>
  <c r="R16" i="1"/>
  <c r="Q16" i="1"/>
  <c r="T15" i="1"/>
  <c r="S15" i="1"/>
  <c r="R15" i="1"/>
  <c r="Q15" i="1"/>
  <c r="T14" i="1"/>
  <c r="S14" i="1"/>
  <c r="R14" i="1"/>
  <c r="Q14" i="1"/>
  <c r="T13" i="1"/>
  <c r="S13" i="1"/>
  <c r="R13" i="1"/>
  <c r="Q13" i="1"/>
  <c r="Q12" i="1"/>
  <c r="T11" i="1"/>
  <c r="S11" i="1"/>
  <c r="R11" i="1"/>
  <c r="Q11" i="1"/>
  <c r="T9" i="1"/>
  <c r="S9" i="1"/>
  <c r="R9" i="1"/>
  <c r="Q9" i="1"/>
  <c r="T8" i="1"/>
  <c r="S8" i="1"/>
  <c r="R8" i="1"/>
  <c r="Q8" i="1"/>
  <c r="P37" i="1"/>
  <c r="O37" i="1"/>
  <c r="N37" i="1"/>
  <c r="M37" i="1"/>
  <c r="L37" i="1"/>
  <c r="K37" i="1"/>
  <c r="J37" i="1"/>
  <c r="I37" i="1"/>
  <c r="H37" i="1"/>
  <c r="P33" i="1"/>
  <c r="O33" i="1"/>
  <c r="N33" i="1"/>
  <c r="M33" i="1"/>
  <c r="L33" i="1"/>
  <c r="K33" i="1"/>
  <c r="J33" i="1"/>
  <c r="I33" i="1"/>
  <c r="H33" i="1"/>
  <c r="P29" i="1"/>
  <c r="O29" i="1"/>
  <c r="N29" i="1"/>
  <c r="M29" i="1"/>
  <c r="L29" i="1"/>
  <c r="K29" i="1"/>
  <c r="J29" i="1"/>
  <c r="I29" i="1"/>
  <c r="H29" i="1"/>
  <c r="P10" i="1"/>
  <c r="O10" i="1"/>
  <c r="N10" i="1"/>
  <c r="N38" i="1" s="1"/>
  <c r="M10" i="1"/>
  <c r="L10" i="1"/>
  <c r="K10" i="1"/>
  <c r="J10" i="1"/>
  <c r="J38" i="1" s="1"/>
  <c r="I10" i="1"/>
  <c r="I38" i="1" s="1"/>
  <c r="H10" i="1"/>
  <c r="K38" i="1" l="1"/>
  <c r="O38" i="1"/>
  <c r="H38" i="1"/>
  <c r="L38" i="1"/>
  <c r="P38" i="1"/>
  <c r="M38" i="1"/>
  <c r="Q37" i="1"/>
  <c r="R33" i="1"/>
  <c r="R29" i="1"/>
  <c r="Q29" i="1"/>
  <c r="S29" i="1"/>
  <c r="Q33" i="1"/>
  <c r="S37" i="1"/>
  <c r="Q10" i="1"/>
  <c r="T29" i="1"/>
  <c r="T37" i="1"/>
  <c r="S10" i="1"/>
  <c r="S33" i="1"/>
  <c r="S38" i="1"/>
  <c r="T10" i="1"/>
  <c r="T33" i="1"/>
  <c r="R37" i="1"/>
  <c r="T38" i="1"/>
  <c r="R10" i="1"/>
  <c r="T7" i="1"/>
  <c r="S7" i="1"/>
  <c r="R7" i="1"/>
  <c r="Q7" i="1"/>
  <c r="R38" i="1" l="1"/>
  <c r="Q38" i="1"/>
</calcChain>
</file>

<file path=xl/sharedStrings.xml><?xml version="1.0" encoding="utf-8"?>
<sst xmlns="http://schemas.openxmlformats.org/spreadsheetml/2006/main" count="226" uniqueCount="76">
  <si>
    <t>TIPO</t>
  </si>
  <si>
    <t>CTA</t>
  </si>
  <si>
    <t>SUB
CTA</t>
  </si>
  <si>
    <t>OBJ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</si>
  <si>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</si>
  <si>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</si>
  <si>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</si>
  <si>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</si>
  <si>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</si>
  <si>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</si>
  <si>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</si>
  <si>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</si>
  <si>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</si>
  <si>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</si>
  <si>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</si>
  <si>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PAGOS</t>
  </si>
  <si>
    <t>10</t>
  </si>
  <si>
    <t>CSF</t>
  </si>
  <si>
    <t>11</t>
  </si>
  <si>
    <t>SSF</t>
  </si>
  <si>
    <t>C</t>
  </si>
  <si>
    <t>3501</t>
  </si>
  <si>
    <t>0200</t>
  </si>
  <si>
    <t>2</t>
  </si>
  <si>
    <t>APOYO AL GOBIERNO EN UNA CORRECTA INSERCIÓN DE COLOMBIA EN LOS MERCADOS INTERNACIONALES, APERTURA DE NUEVOS MERCADOS Y LA PROFUNDIZACIÓN DE LOS EXISTENTES -   NACIONAL</t>
  </si>
  <si>
    <t>14</t>
  </si>
  <si>
    <t>3502</t>
  </si>
  <si>
    <t>16</t>
  </si>
  <si>
    <t>DESARROLLO  DE ESTRATEGIAS CON ENFOQUE TERRITORIAL PARA LA PROMOCIÓN Y COMPETITIVIDAD TURÍSTICA A NIVEL  NACIONAL</t>
  </si>
  <si>
    <t>17</t>
  </si>
  <si>
    <t>IMPLEMENTACIÓN DE ESTRATEGIAS PARA EL MEJORAMIENTO DE CAPACIDADES Y FORTALECIMIENTO DE LAS MIPYMES A NIVEL   NACIONAL</t>
  </si>
  <si>
    <t>13</t>
  </si>
  <si>
    <t>18</t>
  </si>
  <si>
    <t>IMPLEMENTACIÓN  DE INSTRUMENTOS QUE MEJOREN LA PRODUCTIVIDAD Y COMPETITIVIDAD DE LAS EMPRESAS PARA INCREMENTAR, DIVERSIFICAR Y SOFISTICAR LA OFERTA  NACIONAL</t>
  </si>
  <si>
    <t>20</t>
  </si>
  <si>
    <t>FORTALECIMIENTO DE LA POLÍTICA DE PRODUCTIVIDAD Y COMPETITIVIDAD A NIVEL  NACIONAL</t>
  </si>
  <si>
    <t>21</t>
  </si>
  <si>
    <t>APOYO PARA EL ACCESO A LOS MERCADOS DE LAS UNIDADES PRODUCTIVAS DE LA POBLACIÓN VÍCTIMA DEL CONFLICTO ARMADO  NACIONAL</t>
  </si>
  <si>
    <t>22</t>
  </si>
  <si>
    <t>APOYO AL SECTOR TURÍSTICO PARA LA PROMOCIÓN Y COMPETITIVIDAD LEY 1101 DE 2006 A NIVEL   NACIONAL</t>
  </si>
  <si>
    <t>23</t>
  </si>
  <si>
    <t>APOYO PARA EL FOMENTO Y PROMOCIÓN DE LA SOFISTICACIÓN E INNOVACIÓN EN LAS MIPYMES COLOMBIANAS.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</si>
  <si>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</si>
  <si>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</si>
  <si>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25</t>
  </si>
  <si>
    <t>FORTALECIMIENTO DEL ENTORNO COMPETITIVO EN LA INDUSTRIA A NIVEL  NACIONAL</t>
  </si>
  <si>
    <t>26</t>
  </si>
  <si>
    <t>APOYO A LA INDUSTRIA MANUFACTURERA COLOMBIANA PARA LA SOSTENIBILIDAD  NACIONAL</t>
  </si>
  <si>
    <t>3503</t>
  </si>
  <si>
    <t>4</t>
  </si>
  <si>
    <t>IMPLEMENTACIÓN REGISTRO SUSTANCIAS QUÍMICAS DE USO INDUSTRIAL A NIVEL  NACIONAL</t>
  </si>
  <si>
    <t>5</t>
  </si>
  <si>
    <t>ACTUALIZACIÓN DE LA NORMATIVIDAD SOBRE CONTABILIDAD, INFORMACIÓN FINANCIERA Y ASEGURAMIENTO DE LA INFORMACIÓN DE ACEPTACIÓN MUNDIAL, EN EL MARCO DE LAS MEJORES PRÁCTICAS Y RÁPIDA EVOLUCIÓN DE LOS NEGOCIOS A NIVEL  NACIONAL</t>
  </si>
  <si>
    <t>6</t>
  </si>
  <si>
    <t>MEJORAMIENTO EN LA APLICACIÓN Y CONVERGENCIA HACIA ESTÁNDARES INTERNACIONALES DE INFORMACIÓN FINANCIERA Y DE ASEGURAMIENTO DE LA INFORMACIÓN A NIVEL   NACIONAL</t>
  </si>
  <si>
    <t>3599</t>
  </si>
  <si>
    <t>AMPLIACIÓN DE LA CAPACIDAD DE LOS SERVICIOS DE LAS TECNOLOGÍAS DE INFORMACIÓN EN EL MINCIT  NACIONAL</t>
  </si>
  <si>
    <t>FORTALECIMIENTO EN LA GESTIÓN ADMINISTRATIVA E INSTITUCIONAL DEL MINISTERIO DE COMERCIO, INDUSTRIA Y TURISMO A NIVEL   NACIONAL</t>
  </si>
  <si>
    <t>FORTALECIMIENTO DE LOS SERVICIOS BRINDADOS A LOS USUARIOS DE COMERCIO EXTERIOR A NIVEL  NACIONAL</t>
  </si>
  <si>
    <t>APROPIACION SIN COMPROMETER</t>
  </si>
  <si>
    <t>MINISTERIO DE COMERCIO INDUSTRIA Y TURISMO</t>
  </si>
  <si>
    <t>INFORME DE EJECUCION PRESUPUESTAL ACUMULADA CON CORTE AL 30 DE ABRIL DE 2022</t>
  </si>
  <si>
    <t>VICEMINISTERIO DE COMERCIO EXTERIOR</t>
  </si>
  <si>
    <t>VICEMINISTERIO DE DESARROLLO EMPRESARIAL</t>
  </si>
  <si>
    <t>SECRETARIA GENERAL</t>
  </si>
  <si>
    <t>VICEMINISTERIO DE TURISMO</t>
  </si>
  <si>
    <t xml:space="preserve">TOTAL GASTOS DE INVERSION </t>
  </si>
  <si>
    <t>GASTOS DE INVERSION</t>
  </si>
  <si>
    <t xml:space="preserve"> COMP/ APR</t>
  </si>
  <si>
    <t>OBLIG/ APR</t>
  </si>
  <si>
    <t>PAGO/ APR</t>
  </si>
  <si>
    <t>FECHA DE GENERACIÓN: MAYO 02 DE 2022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</si>
  <si>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</si>
  <si>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</si>
  <si>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</si>
  <si>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r>
      <rPr>
        <b/>
        <sz val="8"/>
        <rFont val="Arial"/>
        <family val="2"/>
      </rPr>
      <t>Nota 3</t>
    </r>
    <r>
      <rPr>
        <sz val="8"/>
        <rFont val="Arial"/>
        <family val="2"/>
      </rPr>
      <t>: Resolución 0244 del 14 de febrero de 2022 . Por la cual se efectua un traslado en el presupuesto de Inversión de la Sección 3501 Ministerio de Comercio, Industria y Turismo. Unidad Ejecutora 3501-01 Gestión General en la vigencia fiscal de 2022.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</si>
</sst>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  <font>
      <sz val="11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7" fillId="0" borderId="1" xfId="0" applyNumberFormat="1" applyFont="1" applyFill="1" applyBorder="1" applyAlignment="1">
      <alignment horizontal="right" vertical="center"/>
    </xf>
    <xf numFmtId="10" fontId="7" fillId="0" borderId="1" xfId="0" applyNumberFormat="1" applyFont="1" applyFill="1" applyBorder="1" applyAlignment="1">
      <alignment horizontal="right" vertical="center"/>
    </xf>
    <xf numFmtId="0" fontId="7" fillId="0" borderId="0" xfId="0" applyFont="1" applyFill="1" applyBorder="1"/>
    <xf numFmtId="4" fontId="7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7" fillId="0" borderId="0" xfId="0" applyNumberFormat="1" applyFont="1" applyFill="1" applyBorder="1"/>
    <xf numFmtId="10" fontId="7" fillId="0" borderId="0" xfId="0" applyNumberFormat="1" applyFont="1"/>
    <xf numFmtId="0" fontId="7" fillId="0" borderId="0" xfId="0" applyFont="1"/>
    <xf numFmtId="0" fontId="10" fillId="0" borderId="0" xfId="0" applyFont="1" applyFill="1" applyBorder="1"/>
    <xf numFmtId="0" fontId="6" fillId="3" borderId="1" xfId="0" applyNumberFormat="1" applyFont="1" applyFill="1" applyBorder="1" applyAlignment="1">
      <alignment horizontal="center" vertical="center" wrapText="1" readingOrder="1"/>
    </xf>
    <xf numFmtId="0" fontId="6" fillId="3" borderId="1" xfId="0" applyNumberFormat="1" applyFont="1" applyFill="1" applyBorder="1" applyAlignment="1">
      <alignment horizontal="left" vertical="center" wrapText="1" readingOrder="1"/>
    </xf>
    <xf numFmtId="164" fontId="6" fillId="3" borderId="1" xfId="0" applyNumberFormat="1" applyFont="1" applyFill="1" applyBorder="1" applyAlignment="1">
      <alignment horizontal="right" vertical="center" wrapText="1" readingOrder="1"/>
    </xf>
    <xf numFmtId="7" fontId="11" fillId="3" borderId="1" xfId="0" applyNumberFormat="1" applyFont="1" applyFill="1" applyBorder="1" applyAlignment="1">
      <alignment horizontal="right" vertical="center"/>
    </xf>
    <xf numFmtId="10" fontId="11" fillId="3" borderId="1" xfId="0" applyNumberFormat="1" applyFont="1" applyFill="1" applyBorder="1" applyAlignment="1">
      <alignment horizontal="right" vertical="center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2" xfId="0" applyNumberFormat="1" applyFont="1" applyFill="1" applyBorder="1" applyAlignment="1">
      <alignment horizontal="left" vertical="center" wrapText="1" readingOrder="1"/>
    </xf>
    <xf numFmtId="164" fontId="6" fillId="3" borderId="2" xfId="0" applyNumberFormat="1" applyFont="1" applyFill="1" applyBorder="1" applyAlignment="1">
      <alignment horizontal="right" vertical="center" wrapText="1" readingOrder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419099</xdr:colOff>
      <xdr:row>1</xdr:row>
      <xdr:rowOff>190500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00274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76"/>
  <sheetViews>
    <sheetView showGridLines="0" tabSelected="1" workbookViewId="0">
      <selection activeCell="A4" sqref="A4:T4"/>
    </sheetView>
  </sheetViews>
  <sheetFormatPr baseColWidth="10" defaultRowHeight="15" x14ac:dyDescent="0.25"/>
  <cols>
    <col min="1" max="4" width="5.42578125" customWidth="1"/>
    <col min="5" max="5" width="5" customWidth="1"/>
    <col min="6" max="6" width="6.42578125" customWidth="1"/>
    <col min="7" max="7" width="30.7109375" customWidth="1"/>
    <col min="8" max="8" width="17.5703125" customWidth="1"/>
    <col min="9" max="9" width="17.140625" customWidth="1"/>
    <col min="10" max="10" width="16.28515625" customWidth="1"/>
    <col min="11" max="11" width="17.28515625" customWidth="1"/>
    <col min="12" max="13" width="17" customWidth="1"/>
    <col min="14" max="14" width="17.7109375" customWidth="1"/>
    <col min="15" max="15" width="17" customWidth="1"/>
    <col min="16" max="16" width="16.85546875" customWidth="1"/>
    <col min="17" max="17" width="17.28515625" customWidth="1"/>
    <col min="18" max="18" width="7.28515625" customWidth="1"/>
    <col min="19" max="19" width="7.7109375" customWidth="1"/>
    <col min="20" max="20" width="7.42578125" customWidth="1"/>
  </cols>
  <sheetData>
    <row r="2" spans="1:24" ht="15.75" x14ac:dyDescent="0.25">
      <c r="A2" s="26" t="s">
        <v>60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4" ht="15.75" x14ac:dyDescent="0.2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4" ht="15.75" x14ac:dyDescent="0.25">
      <c r="A4" s="26" t="s">
        <v>67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</row>
    <row r="5" spans="1:24" ht="15.75" thickBot="1" x14ac:dyDescent="0.3">
      <c r="A5" s="1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28" t="s">
        <v>71</v>
      </c>
      <c r="Q5" s="28"/>
      <c r="R5" s="28"/>
      <c r="S5" s="28"/>
      <c r="T5" s="28"/>
    </row>
    <row r="6" spans="1:24" ht="39" customHeight="1" thickTop="1" thickBot="1" x14ac:dyDescent="0.3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  <c r="Q6" s="5" t="s">
        <v>59</v>
      </c>
      <c r="R6" s="5" t="s">
        <v>68</v>
      </c>
      <c r="S6" s="5" t="s">
        <v>69</v>
      </c>
      <c r="T6" s="5" t="s">
        <v>70</v>
      </c>
      <c r="U6" s="17"/>
      <c r="V6" s="17"/>
      <c r="W6" s="17"/>
      <c r="X6" s="17"/>
    </row>
    <row r="7" spans="1:24" ht="63.75" customHeight="1" thickTop="1" thickBot="1" x14ac:dyDescent="0.3">
      <c r="A7" s="6" t="s">
        <v>20</v>
      </c>
      <c r="B7" s="6" t="s">
        <v>21</v>
      </c>
      <c r="C7" s="6" t="s">
        <v>22</v>
      </c>
      <c r="D7" s="6" t="s">
        <v>23</v>
      </c>
      <c r="E7" s="6" t="s">
        <v>18</v>
      </c>
      <c r="F7" s="6" t="s">
        <v>17</v>
      </c>
      <c r="G7" s="7" t="s">
        <v>24</v>
      </c>
      <c r="H7" s="8">
        <v>3772145000</v>
      </c>
      <c r="I7" s="8">
        <v>0</v>
      </c>
      <c r="J7" s="8">
        <v>0</v>
      </c>
      <c r="K7" s="8">
        <v>3772145000</v>
      </c>
      <c r="L7" s="8">
        <v>2620631134.4000001</v>
      </c>
      <c r="M7" s="8">
        <v>1151513865.5999999</v>
      </c>
      <c r="N7" s="8">
        <v>2377231140.9299998</v>
      </c>
      <c r="O7" s="8">
        <v>704053771.92999995</v>
      </c>
      <c r="P7" s="8">
        <v>640839840.92999995</v>
      </c>
      <c r="Q7" s="9">
        <f t="shared" ref="Q7:Q38" si="0">+K7-N7</f>
        <v>1394913859.0700002</v>
      </c>
      <c r="R7" s="10">
        <f>+N7/K7</f>
        <v>0.63020672347696072</v>
      </c>
      <c r="S7" s="10">
        <f>+O7/K7</f>
        <v>0.18664546880620972</v>
      </c>
      <c r="T7" s="10">
        <f>+P7/K7</f>
        <v>0.16988738262447492</v>
      </c>
      <c r="U7" s="17"/>
      <c r="V7" s="17"/>
      <c r="W7" s="17"/>
      <c r="X7" s="17"/>
    </row>
    <row r="8" spans="1:24" ht="69.75" customHeight="1" thickTop="1" thickBot="1" x14ac:dyDescent="0.3">
      <c r="A8" s="6" t="s">
        <v>20</v>
      </c>
      <c r="B8" s="6" t="s">
        <v>21</v>
      </c>
      <c r="C8" s="6" t="s">
        <v>22</v>
      </c>
      <c r="D8" s="6" t="s">
        <v>23</v>
      </c>
      <c r="E8" s="6" t="s">
        <v>25</v>
      </c>
      <c r="F8" s="6" t="s">
        <v>17</v>
      </c>
      <c r="G8" s="7" t="s">
        <v>24</v>
      </c>
      <c r="H8" s="8">
        <v>33523650000</v>
      </c>
      <c r="I8" s="8">
        <v>0</v>
      </c>
      <c r="J8" s="8">
        <v>0</v>
      </c>
      <c r="K8" s="8">
        <v>33523650000</v>
      </c>
      <c r="L8" s="8">
        <v>33523650000</v>
      </c>
      <c r="M8" s="8">
        <v>0</v>
      </c>
      <c r="N8" s="8">
        <v>33523650000</v>
      </c>
      <c r="O8" s="8">
        <v>0</v>
      </c>
      <c r="P8" s="8">
        <v>0</v>
      </c>
      <c r="Q8" s="9">
        <f t="shared" si="0"/>
        <v>0</v>
      </c>
      <c r="R8" s="10">
        <f>+N8/K8</f>
        <v>1</v>
      </c>
      <c r="S8" s="10">
        <f>+O8/K8</f>
        <v>0</v>
      </c>
      <c r="T8" s="10">
        <f>+P8/K8</f>
        <v>0</v>
      </c>
      <c r="U8" s="17"/>
      <c r="V8" s="17"/>
      <c r="W8" s="17"/>
      <c r="X8" s="17"/>
    </row>
    <row r="9" spans="1:24" ht="53.25" customHeight="1" thickTop="1" thickBot="1" x14ac:dyDescent="0.3">
      <c r="A9" s="6" t="s">
        <v>20</v>
      </c>
      <c r="B9" s="6" t="s">
        <v>21</v>
      </c>
      <c r="C9" s="6" t="s">
        <v>22</v>
      </c>
      <c r="D9" s="6" t="s">
        <v>23</v>
      </c>
      <c r="E9" s="6" t="s">
        <v>27</v>
      </c>
      <c r="F9" s="6" t="s">
        <v>19</v>
      </c>
      <c r="G9" s="7" t="s">
        <v>58</v>
      </c>
      <c r="H9" s="8">
        <v>9778779830</v>
      </c>
      <c r="I9" s="8">
        <v>0</v>
      </c>
      <c r="J9" s="8">
        <v>0</v>
      </c>
      <c r="K9" s="8">
        <v>9778779830</v>
      </c>
      <c r="L9" s="8">
        <v>8003920312.9799995</v>
      </c>
      <c r="M9" s="8">
        <v>1774859517.02</v>
      </c>
      <c r="N9" s="8">
        <v>3988490591.98</v>
      </c>
      <c r="O9" s="8">
        <v>943746791</v>
      </c>
      <c r="P9" s="8">
        <v>943746791</v>
      </c>
      <c r="Q9" s="9">
        <f t="shared" si="0"/>
        <v>5790289238.0200005</v>
      </c>
      <c r="R9" s="10">
        <f>+N9/K9</f>
        <v>0.40787201075371793</v>
      </c>
      <c r="S9" s="10">
        <f>+O9/K9</f>
        <v>9.6509667607476951E-2</v>
      </c>
      <c r="T9" s="10">
        <f>+P9/K9</f>
        <v>9.6509667607476951E-2</v>
      </c>
      <c r="U9" s="17"/>
      <c r="V9" s="17"/>
      <c r="W9" s="17"/>
      <c r="X9" s="17"/>
    </row>
    <row r="10" spans="1:24" ht="33.75" customHeight="1" thickTop="1" thickBot="1" x14ac:dyDescent="0.3">
      <c r="A10" s="18" t="s">
        <v>20</v>
      </c>
      <c r="B10" s="18"/>
      <c r="C10" s="18"/>
      <c r="D10" s="18"/>
      <c r="E10" s="18"/>
      <c r="F10" s="18"/>
      <c r="G10" s="19" t="s">
        <v>62</v>
      </c>
      <c r="H10" s="20">
        <f>SUM(H7:H9)</f>
        <v>47074574830</v>
      </c>
      <c r="I10" s="20">
        <f t="shared" ref="I10:P10" si="1">SUM(I7:I9)</f>
        <v>0</v>
      </c>
      <c r="J10" s="20">
        <f t="shared" si="1"/>
        <v>0</v>
      </c>
      <c r="K10" s="20">
        <f t="shared" si="1"/>
        <v>47074574830</v>
      </c>
      <c r="L10" s="20">
        <f t="shared" si="1"/>
        <v>44148201447.380005</v>
      </c>
      <c r="M10" s="20">
        <f t="shared" si="1"/>
        <v>2926373382.6199999</v>
      </c>
      <c r="N10" s="20">
        <f t="shared" si="1"/>
        <v>39889371732.910004</v>
      </c>
      <c r="O10" s="20">
        <f t="shared" si="1"/>
        <v>1647800562.9299998</v>
      </c>
      <c r="P10" s="20">
        <f t="shared" si="1"/>
        <v>1584586631.9299998</v>
      </c>
      <c r="Q10" s="21">
        <f t="shared" si="0"/>
        <v>7185203097.0899963</v>
      </c>
      <c r="R10" s="22">
        <f>+N10/K10</f>
        <v>0.847365523256708</v>
      </c>
      <c r="S10" s="22">
        <f>+O10/K10</f>
        <v>3.5004045578333691E-2</v>
      </c>
      <c r="T10" s="22">
        <f>+P10/K10</f>
        <v>3.3661199015655556E-2</v>
      </c>
      <c r="U10" s="17"/>
      <c r="V10" s="17"/>
      <c r="W10" s="17"/>
      <c r="X10" s="17"/>
    </row>
    <row r="11" spans="1:24" ht="46.5" thickTop="1" thickBot="1" x14ac:dyDescent="0.3">
      <c r="A11" s="6" t="s">
        <v>20</v>
      </c>
      <c r="B11" s="6" t="s">
        <v>26</v>
      </c>
      <c r="C11" s="6" t="s">
        <v>22</v>
      </c>
      <c r="D11" s="6" t="s">
        <v>29</v>
      </c>
      <c r="E11" s="6" t="s">
        <v>18</v>
      </c>
      <c r="F11" s="6" t="s">
        <v>17</v>
      </c>
      <c r="G11" s="7" t="s">
        <v>30</v>
      </c>
      <c r="H11" s="8">
        <v>12410000000</v>
      </c>
      <c r="I11" s="8">
        <v>0</v>
      </c>
      <c r="J11" s="8">
        <v>0</v>
      </c>
      <c r="K11" s="8">
        <v>12410000000</v>
      </c>
      <c r="L11" s="8">
        <v>10961534364.82</v>
      </c>
      <c r="M11" s="8">
        <v>1448465635.1800001</v>
      </c>
      <c r="N11" s="8">
        <v>9572762213</v>
      </c>
      <c r="O11" s="8">
        <v>4792595215.6499996</v>
      </c>
      <c r="P11" s="8">
        <v>4734112797.9499998</v>
      </c>
      <c r="Q11" s="9">
        <f t="shared" si="0"/>
        <v>2837237787</v>
      </c>
      <c r="R11" s="10">
        <f>+N11/K11</f>
        <v>0.7713748761482675</v>
      </c>
      <c r="S11" s="10">
        <f>+O11/K11</f>
        <v>0.38618817209105555</v>
      </c>
      <c r="T11" s="10">
        <f>+P11/K11</f>
        <v>0.38147564850523769</v>
      </c>
      <c r="U11" s="17"/>
      <c r="V11" s="17"/>
      <c r="W11" s="17"/>
      <c r="X11" s="17"/>
    </row>
    <row r="12" spans="1:24" ht="46.5" thickTop="1" thickBot="1" x14ac:dyDescent="0.3">
      <c r="A12" s="6" t="s">
        <v>20</v>
      </c>
      <c r="B12" s="6" t="s">
        <v>26</v>
      </c>
      <c r="C12" s="6" t="s">
        <v>22</v>
      </c>
      <c r="D12" s="6" t="s">
        <v>29</v>
      </c>
      <c r="E12" s="6" t="s">
        <v>31</v>
      </c>
      <c r="F12" s="6" t="s">
        <v>17</v>
      </c>
      <c r="G12" s="7" t="s">
        <v>30</v>
      </c>
      <c r="H12" s="8">
        <v>6581286283</v>
      </c>
      <c r="I12" s="8">
        <v>0</v>
      </c>
      <c r="J12" s="8">
        <v>6581286283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9">
        <f t="shared" si="0"/>
        <v>0</v>
      </c>
      <c r="R12" s="10">
        <v>0</v>
      </c>
      <c r="S12" s="10">
        <v>0</v>
      </c>
      <c r="T12" s="10">
        <v>0</v>
      </c>
      <c r="U12" s="17"/>
      <c r="V12" s="17"/>
      <c r="W12" s="17"/>
      <c r="X12" s="17"/>
    </row>
    <row r="13" spans="1:24" ht="57.75" thickTop="1" thickBot="1" x14ac:dyDescent="0.3">
      <c r="A13" s="6" t="s">
        <v>20</v>
      </c>
      <c r="B13" s="6" t="s">
        <v>26</v>
      </c>
      <c r="C13" s="6" t="s">
        <v>22</v>
      </c>
      <c r="D13" s="6" t="s">
        <v>32</v>
      </c>
      <c r="E13" s="6" t="s">
        <v>18</v>
      </c>
      <c r="F13" s="6" t="s">
        <v>17</v>
      </c>
      <c r="G13" s="7" t="s">
        <v>33</v>
      </c>
      <c r="H13" s="8">
        <v>19837427434</v>
      </c>
      <c r="I13" s="8">
        <v>0</v>
      </c>
      <c r="J13" s="8">
        <v>0</v>
      </c>
      <c r="K13" s="8">
        <v>19837427434</v>
      </c>
      <c r="L13" s="8">
        <v>19837427434</v>
      </c>
      <c r="M13" s="8">
        <v>0</v>
      </c>
      <c r="N13" s="8">
        <v>19837427434</v>
      </c>
      <c r="O13" s="8">
        <v>0</v>
      </c>
      <c r="P13" s="8">
        <v>0</v>
      </c>
      <c r="Q13" s="9">
        <f t="shared" si="0"/>
        <v>0</v>
      </c>
      <c r="R13" s="10">
        <f>+N13/K13</f>
        <v>1</v>
      </c>
      <c r="S13" s="10">
        <f>+O13/K13</f>
        <v>0</v>
      </c>
      <c r="T13" s="10">
        <f>+P13/K13</f>
        <v>0</v>
      </c>
      <c r="U13" s="17"/>
      <c r="V13" s="17"/>
      <c r="W13" s="17"/>
      <c r="X13" s="17"/>
    </row>
    <row r="14" spans="1:24" ht="57.75" thickTop="1" thickBot="1" x14ac:dyDescent="0.3">
      <c r="A14" s="6" t="s">
        <v>20</v>
      </c>
      <c r="B14" s="6" t="s">
        <v>26</v>
      </c>
      <c r="C14" s="6" t="s">
        <v>22</v>
      </c>
      <c r="D14" s="6" t="s">
        <v>32</v>
      </c>
      <c r="E14" s="6" t="s">
        <v>31</v>
      </c>
      <c r="F14" s="6" t="s">
        <v>17</v>
      </c>
      <c r="G14" s="7" t="s">
        <v>33</v>
      </c>
      <c r="H14" s="8">
        <v>0</v>
      </c>
      <c r="I14" s="8">
        <v>13162572566</v>
      </c>
      <c r="J14" s="8">
        <v>0</v>
      </c>
      <c r="K14" s="8">
        <v>13162572566</v>
      </c>
      <c r="L14" s="8">
        <v>13162572566</v>
      </c>
      <c r="M14" s="8">
        <v>0</v>
      </c>
      <c r="N14" s="8">
        <v>13162572566</v>
      </c>
      <c r="O14" s="8">
        <v>0</v>
      </c>
      <c r="P14" s="8">
        <v>0</v>
      </c>
      <c r="Q14" s="9">
        <f t="shared" si="0"/>
        <v>0</v>
      </c>
      <c r="R14" s="10">
        <f>+N14/K14</f>
        <v>1</v>
      </c>
      <c r="S14" s="10">
        <f>+O14/K14</f>
        <v>0</v>
      </c>
      <c r="T14" s="10">
        <f>+P14/K14</f>
        <v>0</v>
      </c>
      <c r="U14" s="17"/>
      <c r="V14" s="17"/>
      <c r="W14" s="17"/>
      <c r="X14" s="17"/>
    </row>
    <row r="15" spans="1:24" ht="35.25" thickTop="1" thickBot="1" x14ac:dyDescent="0.3">
      <c r="A15" s="6" t="s">
        <v>20</v>
      </c>
      <c r="B15" s="6" t="s">
        <v>26</v>
      </c>
      <c r="C15" s="6" t="s">
        <v>22</v>
      </c>
      <c r="D15" s="6" t="s">
        <v>34</v>
      </c>
      <c r="E15" s="6" t="s">
        <v>18</v>
      </c>
      <c r="F15" s="6" t="s">
        <v>17</v>
      </c>
      <c r="G15" s="7" t="s">
        <v>35</v>
      </c>
      <c r="H15" s="8">
        <v>6292612574</v>
      </c>
      <c r="I15" s="8">
        <v>0</v>
      </c>
      <c r="J15" s="8">
        <v>0</v>
      </c>
      <c r="K15" s="8">
        <v>6292612574</v>
      </c>
      <c r="L15" s="8">
        <v>4210515150.8899999</v>
      </c>
      <c r="M15" s="8">
        <v>2082097423.1099999</v>
      </c>
      <c r="N15" s="8">
        <v>3450769804.6999998</v>
      </c>
      <c r="O15" s="8">
        <v>973520684.20000005</v>
      </c>
      <c r="P15" s="8">
        <v>895119774.20000005</v>
      </c>
      <c r="Q15" s="9">
        <f t="shared" si="0"/>
        <v>2841842769.3000002</v>
      </c>
      <c r="R15" s="10">
        <f>+N15/K15</f>
        <v>0.54838427825002145</v>
      </c>
      <c r="S15" s="10">
        <f>+O15/K15</f>
        <v>0.15470850505280132</v>
      </c>
      <c r="T15" s="10">
        <f>+P15/K15</f>
        <v>0.1422493064166197</v>
      </c>
      <c r="U15" s="17"/>
      <c r="V15" s="17"/>
      <c r="W15" s="17"/>
      <c r="X15" s="17"/>
    </row>
    <row r="16" spans="1:24" ht="35.25" thickTop="1" thickBot="1" x14ac:dyDescent="0.3">
      <c r="A16" s="6" t="s">
        <v>20</v>
      </c>
      <c r="B16" s="6" t="s">
        <v>26</v>
      </c>
      <c r="C16" s="6" t="s">
        <v>22</v>
      </c>
      <c r="D16" s="6" t="s">
        <v>34</v>
      </c>
      <c r="E16" s="6" t="s">
        <v>31</v>
      </c>
      <c r="F16" s="6" t="s">
        <v>17</v>
      </c>
      <c r="G16" s="7" t="s">
        <v>35</v>
      </c>
      <c r="H16" s="8">
        <v>1800000000</v>
      </c>
      <c r="I16" s="8">
        <v>0</v>
      </c>
      <c r="J16" s="8">
        <v>0</v>
      </c>
      <c r="K16" s="8">
        <v>1800000000</v>
      </c>
      <c r="L16" s="8">
        <v>1800000000</v>
      </c>
      <c r="M16" s="8">
        <v>0</v>
      </c>
      <c r="N16" s="8">
        <v>1800000000</v>
      </c>
      <c r="O16" s="8">
        <v>540000000</v>
      </c>
      <c r="P16" s="8">
        <v>540000000</v>
      </c>
      <c r="Q16" s="9">
        <f t="shared" si="0"/>
        <v>0</v>
      </c>
      <c r="R16" s="10">
        <f>+N16/K16</f>
        <v>1</v>
      </c>
      <c r="S16" s="10">
        <f>+O16/K16</f>
        <v>0.3</v>
      </c>
      <c r="T16" s="10">
        <f>+P16/K16</f>
        <v>0.3</v>
      </c>
      <c r="U16" s="17"/>
      <c r="V16" s="17"/>
      <c r="W16" s="17"/>
      <c r="X16" s="17"/>
    </row>
    <row r="17" spans="1:24" ht="57.75" thickTop="1" thickBot="1" x14ac:dyDescent="0.3">
      <c r="A17" s="6" t="s">
        <v>20</v>
      </c>
      <c r="B17" s="6" t="s">
        <v>26</v>
      </c>
      <c r="C17" s="6" t="s">
        <v>22</v>
      </c>
      <c r="D17" s="6" t="s">
        <v>36</v>
      </c>
      <c r="E17" s="6" t="s">
        <v>18</v>
      </c>
      <c r="F17" s="6" t="s">
        <v>17</v>
      </c>
      <c r="G17" s="7" t="s">
        <v>37</v>
      </c>
      <c r="H17" s="8">
        <v>18361790080</v>
      </c>
      <c r="I17" s="8">
        <v>0</v>
      </c>
      <c r="J17" s="8">
        <v>0</v>
      </c>
      <c r="K17" s="8">
        <v>18361790080</v>
      </c>
      <c r="L17" s="8">
        <v>18050956983.689999</v>
      </c>
      <c r="M17" s="8">
        <v>310833096.31</v>
      </c>
      <c r="N17" s="8">
        <v>568935212.69000006</v>
      </c>
      <c r="O17" s="8">
        <v>257755390.69</v>
      </c>
      <c r="P17" s="8">
        <v>213524382.91999999</v>
      </c>
      <c r="Q17" s="9">
        <f t="shared" si="0"/>
        <v>17792854867.310001</v>
      </c>
      <c r="R17" s="10">
        <f>+N17/K17</f>
        <v>3.0984735704483124E-2</v>
      </c>
      <c r="S17" s="10">
        <f>+O17/K17</f>
        <v>1.4037595984214628E-2</v>
      </c>
      <c r="T17" s="10">
        <f>+P17/K17</f>
        <v>1.1628734561810216E-2</v>
      </c>
      <c r="U17" s="17"/>
      <c r="V17" s="17"/>
      <c r="W17" s="17"/>
      <c r="X17" s="17"/>
    </row>
    <row r="18" spans="1:24" ht="57.75" thickTop="1" thickBot="1" x14ac:dyDescent="0.3">
      <c r="A18" s="6" t="s">
        <v>20</v>
      </c>
      <c r="B18" s="6" t="s">
        <v>26</v>
      </c>
      <c r="C18" s="6" t="s">
        <v>22</v>
      </c>
      <c r="D18" s="6" t="s">
        <v>36</v>
      </c>
      <c r="E18" s="6" t="s">
        <v>31</v>
      </c>
      <c r="F18" s="6" t="s">
        <v>17</v>
      </c>
      <c r="G18" s="7" t="s">
        <v>37</v>
      </c>
      <c r="H18" s="8">
        <v>6581286283</v>
      </c>
      <c r="I18" s="8">
        <v>0</v>
      </c>
      <c r="J18" s="8">
        <v>6581286283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9">
        <f t="shared" si="0"/>
        <v>0</v>
      </c>
      <c r="R18" s="10">
        <v>0</v>
      </c>
      <c r="S18" s="10">
        <v>0</v>
      </c>
      <c r="T18" s="10">
        <v>0</v>
      </c>
      <c r="U18" s="17"/>
      <c r="V18" s="17"/>
      <c r="W18" s="17"/>
      <c r="X18" s="17"/>
    </row>
    <row r="19" spans="1:24" ht="46.5" thickTop="1" thickBot="1" x14ac:dyDescent="0.3">
      <c r="A19" s="6" t="s">
        <v>20</v>
      </c>
      <c r="B19" s="6" t="s">
        <v>26</v>
      </c>
      <c r="C19" s="6" t="s">
        <v>22</v>
      </c>
      <c r="D19" s="6" t="s">
        <v>40</v>
      </c>
      <c r="E19" s="6" t="s">
        <v>18</v>
      </c>
      <c r="F19" s="6" t="s">
        <v>17</v>
      </c>
      <c r="G19" s="7" t="s">
        <v>41</v>
      </c>
      <c r="H19" s="8">
        <v>1087750116</v>
      </c>
      <c r="I19" s="8">
        <v>0</v>
      </c>
      <c r="J19" s="8">
        <v>0</v>
      </c>
      <c r="K19" s="8">
        <v>1087750116</v>
      </c>
      <c r="L19" s="8">
        <v>1062399999.3099999</v>
      </c>
      <c r="M19" s="8">
        <v>25350116.690000001</v>
      </c>
      <c r="N19" s="8">
        <v>0</v>
      </c>
      <c r="O19" s="8">
        <v>0</v>
      </c>
      <c r="P19" s="8">
        <v>0</v>
      </c>
      <c r="Q19" s="9">
        <f t="shared" si="0"/>
        <v>1087750116</v>
      </c>
      <c r="R19" s="10">
        <f t="shared" ref="R19:R38" si="2">+N19/K19</f>
        <v>0</v>
      </c>
      <c r="S19" s="10">
        <f t="shared" ref="S19:S38" si="3">+O19/K19</f>
        <v>0</v>
      </c>
      <c r="T19" s="10">
        <f t="shared" ref="T19:T38" si="4">+P19/K19</f>
        <v>0</v>
      </c>
      <c r="U19" s="17"/>
      <c r="V19" s="17"/>
      <c r="W19" s="17"/>
      <c r="X19" s="17"/>
    </row>
    <row r="20" spans="1:24" ht="46.5" thickTop="1" thickBot="1" x14ac:dyDescent="0.3">
      <c r="A20" s="6" t="s">
        <v>20</v>
      </c>
      <c r="B20" s="6" t="s">
        <v>26</v>
      </c>
      <c r="C20" s="6" t="s">
        <v>22</v>
      </c>
      <c r="D20" s="6" t="s">
        <v>40</v>
      </c>
      <c r="E20" s="6" t="s">
        <v>31</v>
      </c>
      <c r="F20" s="6" t="s">
        <v>17</v>
      </c>
      <c r="G20" s="7" t="s">
        <v>41</v>
      </c>
      <c r="H20" s="8">
        <v>925000000</v>
      </c>
      <c r="I20" s="8">
        <v>0</v>
      </c>
      <c r="J20" s="8">
        <v>0</v>
      </c>
      <c r="K20" s="8">
        <v>925000000</v>
      </c>
      <c r="L20" s="8">
        <v>887917648</v>
      </c>
      <c r="M20" s="8">
        <v>37082352</v>
      </c>
      <c r="N20" s="8">
        <v>0</v>
      </c>
      <c r="O20" s="8">
        <v>0</v>
      </c>
      <c r="P20" s="8">
        <v>0</v>
      </c>
      <c r="Q20" s="9">
        <f t="shared" si="0"/>
        <v>925000000</v>
      </c>
      <c r="R20" s="10">
        <f t="shared" si="2"/>
        <v>0</v>
      </c>
      <c r="S20" s="10">
        <f t="shared" si="3"/>
        <v>0</v>
      </c>
      <c r="T20" s="10">
        <f t="shared" si="4"/>
        <v>0</v>
      </c>
      <c r="U20" s="17"/>
      <c r="V20" s="17"/>
      <c r="W20" s="17"/>
      <c r="X20" s="17"/>
    </row>
    <row r="21" spans="1:24" ht="80.25" thickTop="1" thickBot="1" x14ac:dyDescent="0.3">
      <c r="A21" s="6" t="s">
        <v>20</v>
      </c>
      <c r="B21" s="6" t="s">
        <v>26</v>
      </c>
      <c r="C21" s="6" t="s">
        <v>22</v>
      </c>
      <c r="D21" s="6" t="s">
        <v>42</v>
      </c>
      <c r="E21" s="6" t="s">
        <v>18</v>
      </c>
      <c r="F21" s="6" t="s">
        <v>17</v>
      </c>
      <c r="G21" s="7" t="s">
        <v>43</v>
      </c>
      <c r="H21" s="8">
        <v>2000000000</v>
      </c>
      <c r="I21" s="8">
        <v>0</v>
      </c>
      <c r="J21" s="8">
        <v>0</v>
      </c>
      <c r="K21" s="8">
        <v>2000000000</v>
      </c>
      <c r="L21" s="8">
        <v>1286076357.8399999</v>
      </c>
      <c r="M21" s="8">
        <v>713923642.15999997</v>
      </c>
      <c r="N21" s="8">
        <v>1286068089.8399999</v>
      </c>
      <c r="O21" s="8">
        <v>294010315.48000002</v>
      </c>
      <c r="P21" s="8">
        <v>214805386.49000001</v>
      </c>
      <c r="Q21" s="9">
        <f t="shared" si="0"/>
        <v>713931910.16000009</v>
      </c>
      <c r="R21" s="10">
        <f t="shared" si="2"/>
        <v>0.64303404491999994</v>
      </c>
      <c r="S21" s="10">
        <f t="shared" si="3"/>
        <v>0.14700515774</v>
      </c>
      <c r="T21" s="10">
        <f t="shared" si="4"/>
        <v>0.107402693245</v>
      </c>
      <c r="U21" s="17"/>
      <c r="V21" s="17"/>
      <c r="W21" s="17"/>
      <c r="X21" s="17"/>
    </row>
    <row r="22" spans="1:24" ht="80.25" thickTop="1" thickBot="1" x14ac:dyDescent="0.3">
      <c r="A22" s="6" t="s">
        <v>20</v>
      </c>
      <c r="B22" s="6" t="s">
        <v>26</v>
      </c>
      <c r="C22" s="6" t="s">
        <v>22</v>
      </c>
      <c r="D22" s="6" t="s">
        <v>42</v>
      </c>
      <c r="E22" s="6" t="s">
        <v>31</v>
      </c>
      <c r="F22" s="6" t="s">
        <v>17</v>
      </c>
      <c r="G22" s="7" t="s">
        <v>43</v>
      </c>
      <c r="H22" s="8">
        <v>2000000000</v>
      </c>
      <c r="I22" s="8">
        <v>0</v>
      </c>
      <c r="J22" s="8">
        <v>0</v>
      </c>
      <c r="K22" s="8">
        <v>2000000000</v>
      </c>
      <c r="L22" s="8">
        <v>2000000000</v>
      </c>
      <c r="M22" s="8">
        <v>0</v>
      </c>
      <c r="N22" s="8">
        <v>1000000000</v>
      </c>
      <c r="O22" s="8">
        <v>0</v>
      </c>
      <c r="P22" s="8">
        <v>0</v>
      </c>
      <c r="Q22" s="9">
        <f t="shared" si="0"/>
        <v>1000000000</v>
      </c>
      <c r="R22" s="10">
        <f t="shared" si="2"/>
        <v>0.5</v>
      </c>
      <c r="S22" s="10">
        <f t="shared" si="3"/>
        <v>0</v>
      </c>
      <c r="T22" s="10">
        <f t="shared" si="4"/>
        <v>0</v>
      </c>
      <c r="U22" s="17"/>
      <c r="V22" s="17"/>
      <c r="W22" s="17"/>
      <c r="X22" s="17"/>
    </row>
    <row r="23" spans="1:24" ht="35.25" thickTop="1" thickBot="1" x14ac:dyDescent="0.3">
      <c r="A23" s="6" t="s">
        <v>20</v>
      </c>
      <c r="B23" s="6" t="s">
        <v>26</v>
      </c>
      <c r="C23" s="6" t="s">
        <v>22</v>
      </c>
      <c r="D23" s="6" t="s">
        <v>44</v>
      </c>
      <c r="E23" s="6" t="s">
        <v>18</v>
      </c>
      <c r="F23" s="6" t="s">
        <v>17</v>
      </c>
      <c r="G23" s="7" t="s">
        <v>45</v>
      </c>
      <c r="H23" s="8">
        <v>2274360000</v>
      </c>
      <c r="I23" s="8">
        <v>0</v>
      </c>
      <c r="J23" s="8">
        <v>0</v>
      </c>
      <c r="K23" s="8">
        <v>2274360000</v>
      </c>
      <c r="L23" s="8">
        <v>1251454904.75</v>
      </c>
      <c r="M23" s="8">
        <v>1022905095.25</v>
      </c>
      <c r="N23" s="8">
        <v>669606949.75</v>
      </c>
      <c r="O23" s="8">
        <v>167198120.75</v>
      </c>
      <c r="P23" s="8">
        <v>119894797.75</v>
      </c>
      <c r="Q23" s="9">
        <f t="shared" si="0"/>
        <v>1604753050.25</v>
      </c>
      <c r="R23" s="10">
        <f t="shared" si="2"/>
        <v>0.2944155497590531</v>
      </c>
      <c r="S23" s="10">
        <f t="shared" si="3"/>
        <v>7.351436041347896E-2</v>
      </c>
      <c r="T23" s="10">
        <f t="shared" si="4"/>
        <v>5.2715839950579504E-2</v>
      </c>
      <c r="U23" s="17"/>
      <c r="V23" s="17"/>
      <c r="W23" s="17"/>
      <c r="X23" s="17"/>
    </row>
    <row r="24" spans="1:24" ht="35.25" thickTop="1" thickBot="1" x14ac:dyDescent="0.3">
      <c r="A24" s="6" t="s">
        <v>20</v>
      </c>
      <c r="B24" s="6" t="s">
        <v>26</v>
      </c>
      <c r="C24" s="6" t="s">
        <v>22</v>
      </c>
      <c r="D24" s="6" t="s">
        <v>44</v>
      </c>
      <c r="E24" s="6" t="s">
        <v>31</v>
      </c>
      <c r="F24" s="6" t="s">
        <v>17</v>
      </c>
      <c r="G24" s="7" t="s">
        <v>45</v>
      </c>
      <c r="H24" s="8">
        <v>1750000000</v>
      </c>
      <c r="I24" s="8">
        <v>0</v>
      </c>
      <c r="J24" s="8">
        <v>0</v>
      </c>
      <c r="K24" s="8">
        <v>1750000000</v>
      </c>
      <c r="L24" s="8">
        <v>1700000000</v>
      </c>
      <c r="M24" s="8">
        <v>50000000</v>
      </c>
      <c r="N24" s="8">
        <v>1700000000</v>
      </c>
      <c r="O24" s="8">
        <v>1700000000</v>
      </c>
      <c r="P24" s="8">
        <v>1700000000</v>
      </c>
      <c r="Q24" s="9">
        <f t="shared" si="0"/>
        <v>50000000</v>
      </c>
      <c r="R24" s="10">
        <f t="shared" si="2"/>
        <v>0.97142857142857142</v>
      </c>
      <c r="S24" s="10">
        <f t="shared" si="3"/>
        <v>0.97142857142857142</v>
      </c>
      <c r="T24" s="10">
        <f t="shared" si="4"/>
        <v>0.97142857142857142</v>
      </c>
      <c r="U24" s="17"/>
      <c r="V24" s="17"/>
      <c r="W24" s="17"/>
      <c r="X24" s="17"/>
    </row>
    <row r="25" spans="1:24" ht="35.25" thickTop="1" thickBot="1" x14ac:dyDescent="0.3">
      <c r="A25" s="6" t="s">
        <v>20</v>
      </c>
      <c r="B25" s="6" t="s">
        <v>26</v>
      </c>
      <c r="C25" s="6" t="s">
        <v>22</v>
      </c>
      <c r="D25" s="6" t="s">
        <v>46</v>
      </c>
      <c r="E25" s="6" t="s">
        <v>18</v>
      </c>
      <c r="F25" s="6" t="s">
        <v>17</v>
      </c>
      <c r="G25" s="7" t="s">
        <v>47</v>
      </c>
      <c r="H25" s="8">
        <v>4000000000</v>
      </c>
      <c r="I25" s="8">
        <v>0</v>
      </c>
      <c r="J25" s="8">
        <v>0</v>
      </c>
      <c r="K25" s="8">
        <v>4000000000</v>
      </c>
      <c r="L25" s="8">
        <v>193736476</v>
      </c>
      <c r="M25" s="8">
        <v>3806263524</v>
      </c>
      <c r="N25" s="8">
        <v>193736476</v>
      </c>
      <c r="O25" s="8">
        <v>57890782</v>
      </c>
      <c r="P25" s="8">
        <v>57890782</v>
      </c>
      <c r="Q25" s="9">
        <f t="shared" si="0"/>
        <v>3806263524</v>
      </c>
      <c r="R25" s="10">
        <f t="shared" si="2"/>
        <v>4.8434118999999998E-2</v>
      </c>
      <c r="S25" s="10">
        <f t="shared" si="3"/>
        <v>1.44726955E-2</v>
      </c>
      <c r="T25" s="10">
        <f t="shared" si="4"/>
        <v>1.44726955E-2</v>
      </c>
      <c r="U25" s="17"/>
      <c r="V25" s="17"/>
      <c r="W25" s="17"/>
      <c r="X25" s="17"/>
    </row>
    <row r="26" spans="1:24" ht="42" customHeight="1" thickTop="1" thickBot="1" x14ac:dyDescent="0.3">
      <c r="A26" s="6" t="s">
        <v>20</v>
      </c>
      <c r="B26" s="6" t="s">
        <v>48</v>
      </c>
      <c r="C26" s="6" t="s">
        <v>22</v>
      </c>
      <c r="D26" s="6" t="s">
        <v>49</v>
      </c>
      <c r="E26" s="6" t="s">
        <v>18</v>
      </c>
      <c r="F26" s="6" t="s">
        <v>17</v>
      </c>
      <c r="G26" s="7" t="s">
        <v>50</v>
      </c>
      <c r="H26" s="8">
        <v>167941500</v>
      </c>
      <c r="I26" s="8">
        <v>0</v>
      </c>
      <c r="J26" s="8">
        <v>0</v>
      </c>
      <c r="K26" s="8">
        <v>167941500</v>
      </c>
      <c r="L26" s="8">
        <v>125508034</v>
      </c>
      <c r="M26" s="8">
        <v>42433466</v>
      </c>
      <c r="N26" s="8">
        <v>101668408</v>
      </c>
      <c r="O26" s="8">
        <v>25895234</v>
      </c>
      <c r="P26" s="8">
        <v>25895234</v>
      </c>
      <c r="Q26" s="9">
        <f t="shared" si="0"/>
        <v>66273092</v>
      </c>
      <c r="R26" s="10">
        <f t="shared" si="2"/>
        <v>0.60537989716657292</v>
      </c>
      <c r="S26" s="10">
        <f t="shared" si="3"/>
        <v>0.15419198947252466</v>
      </c>
      <c r="T26" s="10">
        <f t="shared" si="4"/>
        <v>0.15419198947252466</v>
      </c>
      <c r="U26" s="17"/>
      <c r="V26" s="17"/>
      <c r="W26" s="17"/>
      <c r="X26" s="17"/>
    </row>
    <row r="27" spans="1:24" ht="80.25" thickTop="1" thickBot="1" x14ac:dyDescent="0.3">
      <c r="A27" s="6" t="s">
        <v>20</v>
      </c>
      <c r="B27" s="6" t="s">
        <v>48</v>
      </c>
      <c r="C27" s="6" t="s">
        <v>22</v>
      </c>
      <c r="D27" s="6" t="s">
        <v>51</v>
      </c>
      <c r="E27" s="6" t="s">
        <v>18</v>
      </c>
      <c r="F27" s="6" t="s">
        <v>17</v>
      </c>
      <c r="G27" s="7" t="s">
        <v>52</v>
      </c>
      <c r="H27" s="8">
        <v>295673983</v>
      </c>
      <c r="I27" s="8">
        <v>0</v>
      </c>
      <c r="J27" s="8">
        <v>0</v>
      </c>
      <c r="K27" s="8">
        <v>295673983</v>
      </c>
      <c r="L27" s="8">
        <v>111023332.95999999</v>
      </c>
      <c r="M27" s="8">
        <v>184650650.03999999</v>
      </c>
      <c r="N27" s="8">
        <v>69144344</v>
      </c>
      <c r="O27" s="8">
        <v>19590897</v>
      </c>
      <c r="P27" s="8">
        <v>19590897</v>
      </c>
      <c r="Q27" s="9">
        <f t="shared" si="0"/>
        <v>226529639</v>
      </c>
      <c r="R27" s="10">
        <f t="shared" si="2"/>
        <v>0.23385332486287777</v>
      </c>
      <c r="S27" s="10">
        <f t="shared" si="3"/>
        <v>6.6258440466167093E-2</v>
      </c>
      <c r="T27" s="10">
        <f t="shared" si="4"/>
        <v>6.6258440466167093E-2</v>
      </c>
      <c r="U27" s="17"/>
      <c r="V27" s="17"/>
      <c r="W27" s="17"/>
      <c r="X27" s="17"/>
    </row>
    <row r="28" spans="1:24" ht="57.75" thickTop="1" thickBot="1" x14ac:dyDescent="0.3">
      <c r="A28" s="6" t="s">
        <v>20</v>
      </c>
      <c r="B28" s="6" t="s">
        <v>48</v>
      </c>
      <c r="C28" s="6" t="s">
        <v>22</v>
      </c>
      <c r="D28" s="6" t="s">
        <v>53</v>
      </c>
      <c r="E28" s="6" t="s">
        <v>18</v>
      </c>
      <c r="F28" s="6" t="s">
        <v>17</v>
      </c>
      <c r="G28" s="7" t="s">
        <v>54</v>
      </c>
      <c r="H28" s="8">
        <v>148526590</v>
      </c>
      <c r="I28" s="8">
        <v>0</v>
      </c>
      <c r="J28" s="8">
        <v>0</v>
      </c>
      <c r="K28" s="8">
        <v>148526590</v>
      </c>
      <c r="L28" s="8">
        <v>96406540</v>
      </c>
      <c r="M28" s="8">
        <v>52120050</v>
      </c>
      <c r="N28" s="8">
        <v>96406540</v>
      </c>
      <c r="O28" s="8">
        <v>38592645</v>
      </c>
      <c r="P28" s="8">
        <v>38592645</v>
      </c>
      <c r="Q28" s="9">
        <f t="shared" si="0"/>
        <v>52120050</v>
      </c>
      <c r="R28" s="10">
        <f t="shared" si="2"/>
        <v>0.64908606600340046</v>
      </c>
      <c r="S28" s="10">
        <f t="shared" si="3"/>
        <v>0.25983660568791084</v>
      </c>
      <c r="T28" s="10">
        <f t="shared" si="4"/>
        <v>0.25983660568791084</v>
      </c>
      <c r="U28" s="17"/>
      <c r="V28" s="17"/>
      <c r="W28" s="17"/>
      <c r="X28" s="17"/>
    </row>
    <row r="29" spans="1:24" ht="33.75" customHeight="1" thickTop="1" thickBot="1" x14ac:dyDescent="0.3">
      <c r="A29" s="18" t="s">
        <v>20</v>
      </c>
      <c r="B29" s="18"/>
      <c r="C29" s="18"/>
      <c r="D29" s="18"/>
      <c r="E29" s="18"/>
      <c r="F29" s="18"/>
      <c r="G29" s="19" t="s">
        <v>63</v>
      </c>
      <c r="H29" s="20">
        <f>SUM(H11:H28)</f>
        <v>86513654843</v>
      </c>
      <c r="I29" s="20">
        <f t="shared" ref="I29:P29" si="5">SUM(I11:I28)</f>
        <v>13162572566</v>
      </c>
      <c r="J29" s="20">
        <f t="shared" si="5"/>
        <v>13162572566</v>
      </c>
      <c r="K29" s="20">
        <f t="shared" si="5"/>
        <v>86513654843</v>
      </c>
      <c r="L29" s="20">
        <f t="shared" si="5"/>
        <v>76737529792.259995</v>
      </c>
      <c r="M29" s="20">
        <f t="shared" si="5"/>
        <v>9776125050.7400017</v>
      </c>
      <c r="N29" s="20">
        <f t="shared" si="5"/>
        <v>53509098037.979996</v>
      </c>
      <c r="O29" s="20">
        <f t="shared" si="5"/>
        <v>8867049284.7699986</v>
      </c>
      <c r="P29" s="20">
        <f t="shared" si="5"/>
        <v>8559426697.3099995</v>
      </c>
      <c r="Q29" s="21">
        <f t="shared" si="0"/>
        <v>33004556805.020004</v>
      </c>
      <c r="R29" s="22">
        <f t="shared" si="2"/>
        <v>0.61850465264801524</v>
      </c>
      <c r="S29" s="22">
        <f t="shared" si="3"/>
        <v>0.10249306078747232</v>
      </c>
      <c r="T29" s="22">
        <f t="shared" si="4"/>
        <v>9.8937291608395858E-2</v>
      </c>
      <c r="U29" s="17"/>
      <c r="V29" s="17"/>
      <c r="W29" s="17"/>
      <c r="X29" s="17"/>
    </row>
    <row r="30" spans="1:24" ht="35.25" thickTop="1" thickBot="1" x14ac:dyDescent="0.3">
      <c r="A30" s="6" t="s">
        <v>20</v>
      </c>
      <c r="B30" s="6" t="s">
        <v>55</v>
      </c>
      <c r="C30" s="6" t="s">
        <v>22</v>
      </c>
      <c r="D30" s="6" t="s">
        <v>49</v>
      </c>
      <c r="E30" s="6" t="s">
        <v>18</v>
      </c>
      <c r="F30" s="6" t="s">
        <v>17</v>
      </c>
      <c r="G30" s="7" t="s">
        <v>56</v>
      </c>
      <c r="H30" s="8">
        <v>500000000</v>
      </c>
      <c r="I30" s="8">
        <v>0</v>
      </c>
      <c r="J30" s="8">
        <v>0</v>
      </c>
      <c r="K30" s="8">
        <v>500000000</v>
      </c>
      <c r="L30" s="8">
        <v>446045894.5</v>
      </c>
      <c r="M30" s="8">
        <v>53954105.5</v>
      </c>
      <c r="N30" s="8">
        <v>446045894.5</v>
      </c>
      <c r="O30" s="8">
        <v>368527800</v>
      </c>
      <c r="P30" s="8">
        <v>29168576</v>
      </c>
      <c r="Q30" s="9">
        <f t="shared" si="0"/>
        <v>53954105.5</v>
      </c>
      <c r="R30" s="10">
        <f t="shared" si="2"/>
        <v>0.89209178899999997</v>
      </c>
      <c r="S30" s="10">
        <f t="shared" si="3"/>
        <v>0.73705560000000003</v>
      </c>
      <c r="T30" s="10">
        <f t="shared" si="4"/>
        <v>5.8337152000000003E-2</v>
      </c>
      <c r="U30" s="17"/>
      <c r="V30" s="17"/>
      <c r="W30" s="17"/>
      <c r="X30" s="17"/>
    </row>
    <row r="31" spans="1:24" ht="35.25" thickTop="1" thickBot="1" x14ac:dyDescent="0.3">
      <c r="A31" s="6" t="s">
        <v>20</v>
      </c>
      <c r="B31" s="6" t="s">
        <v>55</v>
      </c>
      <c r="C31" s="6" t="s">
        <v>22</v>
      </c>
      <c r="D31" s="6" t="s">
        <v>49</v>
      </c>
      <c r="E31" s="6" t="s">
        <v>31</v>
      </c>
      <c r="F31" s="6" t="s">
        <v>17</v>
      </c>
      <c r="G31" s="7" t="s">
        <v>56</v>
      </c>
      <c r="H31" s="8">
        <v>2500000000</v>
      </c>
      <c r="I31" s="8">
        <v>0</v>
      </c>
      <c r="J31" s="8">
        <v>0</v>
      </c>
      <c r="K31" s="8">
        <v>2500000000</v>
      </c>
      <c r="L31" s="8">
        <v>2332712365.8200002</v>
      </c>
      <c r="M31" s="8">
        <v>167287634.18000001</v>
      </c>
      <c r="N31" s="8">
        <v>845712365.82000005</v>
      </c>
      <c r="O31" s="8">
        <v>253528661.31999999</v>
      </c>
      <c r="P31" s="8">
        <v>70473198</v>
      </c>
      <c r="Q31" s="9">
        <f t="shared" si="0"/>
        <v>1654287634.1799998</v>
      </c>
      <c r="R31" s="10">
        <f t="shared" si="2"/>
        <v>0.33828494632800005</v>
      </c>
      <c r="S31" s="10">
        <f t="shared" si="3"/>
        <v>0.101411464528</v>
      </c>
      <c r="T31" s="10">
        <f t="shared" si="4"/>
        <v>2.81892792E-2</v>
      </c>
      <c r="U31" s="17"/>
      <c r="V31" s="17"/>
      <c r="W31" s="17"/>
      <c r="X31" s="17"/>
    </row>
    <row r="32" spans="1:24" ht="46.5" thickTop="1" thickBot="1" x14ac:dyDescent="0.3">
      <c r="A32" s="6" t="s">
        <v>20</v>
      </c>
      <c r="B32" s="6" t="s">
        <v>55</v>
      </c>
      <c r="C32" s="6" t="s">
        <v>22</v>
      </c>
      <c r="D32" s="6" t="s">
        <v>51</v>
      </c>
      <c r="E32" s="6" t="s">
        <v>18</v>
      </c>
      <c r="F32" s="6" t="s">
        <v>17</v>
      </c>
      <c r="G32" s="7" t="s">
        <v>57</v>
      </c>
      <c r="H32" s="8">
        <v>2000000000</v>
      </c>
      <c r="I32" s="8">
        <v>0</v>
      </c>
      <c r="J32" s="8">
        <v>0</v>
      </c>
      <c r="K32" s="8">
        <v>2000000000</v>
      </c>
      <c r="L32" s="8">
        <v>1787099488</v>
      </c>
      <c r="M32" s="8">
        <v>212900512</v>
      </c>
      <c r="N32" s="8">
        <v>829378413</v>
      </c>
      <c r="O32" s="8">
        <v>161139828</v>
      </c>
      <c r="P32" s="8">
        <v>154123216</v>
      </c>
      <c r="Q32" s="9">
        <f t="shared" si="0"/>
        <v>1170621587</v>
      </c>
      <c r="R32" s="10">
        <f t="shared" si="2"/>
        <v>0.41468920650000002</v>
      </c>
      <c r="S32" s="10">
        <f t="shared" si="3"/>
        <v>8.0569914000000006E-2</v>
      </c>
      <c r="T32" s="10">
        <f t="shared" si="4"/>
        <v>7.7061608000000004E-2</v>
      </c>
      <c r="U32" s="17"/>
      <c r="V32" s="17"/>
      <c r="W32" s="17"/>
      <c r="X32" s="17"/>
    </row>
    <row r="33" spans="1:24" ht="27.75" customHeight="1" thickTop="1" thickBot="1" x14ac:dyDescent="0.3">
      <c r="A33" s="18" t="s">
        <v>20</v>
      </c>
      <c r="B33" s="18"/>
      <c r="C33" s="18"/>
      <c r="D33" s="18"/>
      <c r="E33" s="18"/>
      <c r="F33" s="18"/>
      <c r="G33" s="19" t="s">
        <v>64</v>
      </c>
      <c r="H33" s="20">
        <f>SUM(H30:H32)</f>
        <v>5000000000</v>
      </c>
      <c r="I33" s="20">
        <f t="shared" ref="I33:P33" si="6">SUM(I30:I32)</f>
        <v>0</v>
      </c>
      <c r="J33" s="20">
        <f t="shared" si="6"/>
        <v>0</v>
      </c>
      <c r="K33" s="20">
        <f t="shared" si="6"/>
        <v>5000000000</v>
      </c>
      <c r="L33" s="20">
        <f t="shared" si="6"/>
        <v>4565857748.3199997</v>
      </c>
      <c r="M33" s="20">
        <f t="shared" si="6"/>
        <v>434142251.68000001</v>
      </c>
      <c r="N33" s="20">
        <f t="shared" si="6"/>
        <v>2121136673.3200002</v>
      </c>
      <c r="O33" s="20">
        <f t="shared" si="6"/>
        <v>783196289.31999993</v>
      </c>
      <c r="P33" s="20">
        <f t="shared" si="6"/>
        <v>253764990</v>
      </c>
      <c r="Q33" s="21">
        <f t="shared" si="0"/>
        <v>2878863326.6799998</v>
      </c>
      <c r="R33" s="22">
        <f t="shared" si="2"/>
        <v>0.42422733466400003</v>
      </c>
      <c r="S33" s="22">
        <f t="shared" si="3"/>
        <v>0.15663925786399999</v>
      </c>
      <c r="T33" s="22">
        <f t="shared" si="4"/>
        <v>5.0752998000000001E-2</v>
      </c>
      <c r="U33" s="17"/>
      <c r="V33" s="17"/>
      <c r="W33" s="17"/>
      <c r="X33" s="17"/>
    </row>
    <row r="34" spans="1:24" ht="46.5" thickTop="1" thickBot="1" x14ac:dyDescent="0.3">
      <c r="A34" s="6" t="s">
        <v>20</v>
      </c>
      <c r="B34" s="6" t="s">
        <v>26</v>
      </c>
      <c r="C34" s="6" t="s">
        <v>22</v>
      </c>
      <c r="D34" s="6" t="s">
        <v>27</v>
      </c>
      <c r="E34" s="6" t="s">
        <v>18</v>
      </c>
      <c r="F34" s="6" t="s">
        <v>17</v>
      </c>
      <c r="G34" s="7" t="s">
        <v>28</v>
      </c>
      <c r="H34" s="8">
        <v>3800000000</v>
      </c>
      <c r="I34" s="8">
        <v>0</v>
      </c>
      <c r="J34" s="8">
        <v>0</v>
      </c>
      <c r="K34" s="8">
        <v>3800000000</v>
      </c>
      <c r="L34" s="8">
        <v>2676127620.1900001</v>
      </c>
      <c r="M34" s="8">
        <v>1123872379.8099999</v>
      </c>
      <c r="N34" s="8">
        <v>2174019708.1900001</v>
      </c>
      <c r="O34" s="8">
        <v>576047105.10000002</v>
      </c>
      <c r="P34" s="8">
        <v>526321719.10000002</v>
      </c>
      <c r="Q34" s="9">
        <f t="shared" si="0"/>
        <v>1625980291.8099999</v>
      </c>
      <c r="R34" s="10">
        <f t="shared" si="2"/>
        <v>0.57211044952368417</v>
      </c>
      <c r="S34" s="10">
        <f t="shared" si="3"/>
        <v>0.15159134344736844</v>
      </c>
      <c r="T34" s="10">
        <f t="shared" si="4"/>
        <v>0.13850571555263158</v>
      </c>
      <c r="U34" s="17"/>
      <c r="V34" s="17"/>
      <c r="W34" s="17"/>
      <c r="X34" s="17"/>
    </row>
    <row r="35" spans="1:24" ht="35.25" thickTop="1" thickBot="1" x14ac:dyDescent="0.3">
      <c r="A35" s="6" t="s">
        <v>20</v>
      </c>
      <c r="B35" s="6" t="s">
        <v>26</v>
      </c>
      <c r="C35" s="6" t="s">
        <v>22</v>
      </c>
      <c r="D35" s="6" t="s">
        <v>38</v>
      </c>
      <c r="E35" s="6" t="s">
        <v>16</v>
      </c>
      <c r="F35" s="6" t="s">
        <v>17</v>
      </c>
      <c r="G35" s="7" t="s">
        <v>39</v>
      </c>
      <c r="H35" s="8">
        <v>116011464912</v>
      </c>
      <c r="I35" s="8">
        <v>0</v>
      </c>
      <c r="J35" s="8">
        <v>0</v>
      </c>
      <c r="K35" s="8">
        <v>116011464912</v>
      </c>
      <c r="L35" s="8">
        <v>116011464912</v>
      </c>
      <c r="M35" s="8">
        <v>0</v>
      </c>
      <c r="N35" s="8">
        <v>112511464912</v>
      </c>
      <c r="O35" s="8">
        <v>4496419535.9899998</v>
      </c>
      <c r="P35" s="8">
        <v>4496419535.9899998</v>
      </c>
      <c r="Q35" s="9">
        <f t="shared" si="0"/>
        <v>3500000000</v>
      </c>
      <c r="R35" s="10">
        <f t="shared" si="2"/>
        <v>0.96983056801623091</v>
      </c>
      <c r="S35" s="10">
        <f t="shared" si="3"/>
        <v>3.8758406674725979E-2</v>
      </c>
      <c r="T35" s="10">
        <f t="shared" si="4"/>
        <v>3.8758406674725979E-2</v>
      </c>
      <c r="U35" s="17"/>
      <c r="V35" s="17"/>
      <c r="W35" s="17"/>
      <c r="X35" s="17"/>
    </row>
    <row r="36" spans="1:24" ht="35.25" thickTop="1" thickBot="1" x14ac:dyDescent="0.3">
      <c r="A36" s="6" t="s">
        <v>20</v>
      </c>
      <c r="B36" s="6" t="s">
        <v>26</v>
      </c>
      <c r="C36" s="6" t="s">
        <v>22</v>
      </c>
      <c r="D36" s="6" t="s">
        <v>38</v>
      </c>
      <c r="E36" s="6" t="s">
        <v>18</v>
      </c>
      <c r="F36" s="6" t="s">
        <v>17</v>
      </c>
      <c r="G36" s="7" t="s">
        <v>39</v>
      </c>
      <c r="H36" s="8">
        <v>2152512319</v>
      </c>
      <c r="I36" s="8">
        <v>0</v>
      </c>
      <c r="J36" s="8">
        <v>0</v>
      </c>
      <c r="K36" s="8">
        <v>2152512319</v>
      </c>
      <c r="L36" s="8">
        <v>2152512319</v>
      </c>
      <c r="M36" s="8">
        <v>0</v>
      </c>
      <c r="N36" s="8">
        <v>2152512319</v>
      </c>
      <c r="O36" s="8">
        <v>0</v>
      </c>
      <c r="P36" s="8">
        <v>0</v>
      </c>
      <c r="Q36" s="9">
        <f t="shared" si="0"/>
        <v>0</v>
      </c>
      <c r="R36" s="10">
        <f t="shared" si="2"/>
        <v>1</v>
      </c>
      <c r="S36" s="10">
        <f t="shared" si="3"/>
        <v>0</v>
      </c>
      <c r="T36" s="10">
        <f t="shared" si="4"/>
        <v>0</v>
      </c>
      <c r="U36" s="17"/>
      <c r="V36" s="17"/>
      <c r="W36" s="17"/>
      <c r="X36" s="17"/>
    </row>
    <row r="37" spans="1:24" ht="27.75" customHeight="1" thickTop="1" thickBot="1" x14ac:dyDescent="0.3">
      <c r="A37" s="18" t="s">
        <v>20</v>
      </c>
      <c r="B37" s="18"/>
      <c r="C37" s="18"/>
      <c r="D37" s="18"/>
      <c r="E37" s="18"/>
      <c r="F37" s="18"/>
      <c r="G37" s="19" t="s">
        <v>65</v>
      </c>
      <c r="H37" s="20">
        <f>SUM(H34:H36)</f>
        <v>121963977231</v>
      </c>
      <c r="I37" s="20">
        <f t="shared" ref="I37:P37" si="7">SUM(I34:I36)</f>
        <v>0</v>
      </c>
      <c r="J37" s="20">
        <f t="shared" si="7"/>
        <v>0</v>
      </c>
      <c r="K37" s="20">
        <f t="shared" si="7"/>
        <v>121963977231</v>
      </c>
      <c r="L37" s="20">
        <f t="shared" si="7"/>
        <v>120840104851.19</v>
      </c>
      <c r="M37" s="20">
        <f t="shared" si="7"/>
        <v>1123872379.8099999</v>
      </c>
      <c r="N37" s="20">
        <f t="shared" si="7"/>
        <v>116837996939.19</v>
      </c>
      <c r="O37" s="20">
        <f t="shared" si="7"/>
        <v>5072466641.0900002</v>
      </c>
      <c r="P37" s="20">
        <f t="shared" si="7"/>
        <v>5022741255.0900002</v>
      </c>
      <c r="Q37" s="21">
        <f t="shared" si="0"/>
        <v>5125980291.8099976</v>
      </c>
      <c r="R37" s="22">
        <f t="shared" si="2"/>
        <v>0.95797135836181058</v>
      </c>
      <c r="S37" s="22">
        <f t="shared" si="3"/>
        <v>4.1589875603045799E-2</v>
      </c>
      <c r="T37" s="22">
        <f t="shared" si="4"/>
        <v>4.1182170089262657E-2</v>
      </c>
      <c r="U37" s="17"/>
      <c r="V37" s="17"/>
      <c r="W37" s="17"/>
      <c r="X37" s="17"/>
    </row>
    <row r="38" spans="1:24" ht="30.75" customHeight="1" thickTop="1" thickBot="1" x14ac:dyDescent="0.3">
      <c r="A38" s="23"/>
      <c r="B38" s="23"/>
      <c r="C38" s="23"/>
      <c r="D38" s="23"/>
      <c r="E38" s="23"/>
      <c r="F38" s="23"/>
      <c r="G38" s="24" t="s">
        <v>66</v>
      </c>
      <c r="H38" s="25">
        <f>+H10+H29+H33+H37</f>
        <v>260552206904</v>
      </c>
      <c r="I38" s="25">
        <f t="shared" ref="I38:P38" si="8">+I10+I29+I33+I37</f>
        <v>13162572566</v>
      </c>
      <c r="J38" s="25">
        <f t="shared" si="8"/>
        <v>13162572566</v>
      </c>
      <c r="K38" s="25">
        <f t="shared" si="8"/>
        <v>260552206904</v>
      </c>
      <c r="L38" s="25">
        <f t="shared" si="8"/>
        <v>246291693839.14999</v>
      </c>
      <c r="M38" s="25">
        <f t="shared" si="8"/>
        <v>14260513064.85</v>
      </c>
      <c r="N38" s="25">
        <f t="shared" si="8"/>
        <v>212357603383.40002</v>
      </c>
      <c r="O38" s="25">
        <f t="shared" si="8"/>
        <v>16370512778.109999</v>
      </c>
      <c r="P38" s="25">
        <f t="shared" si="8"/>
        <v>15420519574.33</v>
      </c>
      <c r="Q38" s="21">
        <f t="shared" si="0"/>
        <v>48194603520.599976</v>
      </c>
      <c r="R38" s="22">
        <f t="shared" si="2"/>
        <v>0.81502899517424854</v>
      </c>
      <c r="S38" s="22">
        <f t="shared" si="3"/>
        <v>6.283006761919957E-2</v>
      </c>
      <c r="T38" s="22">
        <f t="shared" si="4"/>
        <v>5.9183991406419612E-2</v>
      </c>
      <c r="U38" s="17"/>
      <c r="V38" s="17"/>
      <c r="W38" s="17"/>
      <c r="X38" s="17"/>
    </row>
    <row r="39" spans="1:24" ht="15.75" thickTop="1" x14ac:dyDescent="0.25">
      <c r="A39" s="11" t="s">
        <v>72</v>
      </c>
      <c r="B39" s="12"/>
      <c r="C39" s="12"/>
      <c r="D39" s="12"/>
      <c r="E39" s="13"/>
      <c r="F39" s="13"/>
      <c r="G39" s="13"/>
      <c r="H39" s="14"/>
      <c r="I39" s="15"/>
      <c r="J39" s="15"/>
      <c r="K39" s="16"/>
      <c r="L39" s="11"/>
      <c r="M39" s="11"/>
      <c r="N39" s="11"/>
      <c r="O39" s="11"/>
      <c r="P39" s="11"/>
      <c r="Q39" s="11"/>
      <c r="S39" s="2"/>
      <c r="T39" s="2"/>
    </row>
    <row r="40" spans="1:24" x14ac:dyDescent="0.25">
      <c r="A40" s="11" t="s">
        <v>73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S40" s="2"/>
      <c r="T40" s="2"/>
    </row>
    <row r="41" spans="1:24" x14ac:dyDescent="0.25">
      <c r="A41" s="11" t="s">
        <v>74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S41" s="2"/>
      <c r="T41" s="2"/>
    </row>
    <row r="42" spans="1:24" x14ac:dyDescent="0.25">
      <c r="A42" s="11" t="s">
        <v>75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S42" s="2"/>
      <c r="T42" s="2"/>
    </row>
    <row r="43" spans="1:24" x14ac:dyDescent="0.25">
      <c r="R43" s="2"/>
      <c r="S43" s="2"/>
      <c r="T43" s="2"/>
    </row>
    <row r="44" spans="1:24" x14ac:dyDescent="0.25">
      <c r="R44" s="2"/>
      <c r="S44" s="2"/>
      <c r="T44" s="2"/>
    </row>
    <row r="45" spans="1:24" x14ac:dyDescent="0.25">
      <c r="R45" s="2"/>
      <c r="S45" s="2"/>
      <c r="T45" s="2"/>
    </row>
    <row r="46" spans="1:24" x14ac:dyDescent="0.25">
      <c r="R46" s="2"/>
      <c r="S46" s="2"/>
      <c r="T46" s="2"/>
    </row>
    <row r="47" spans="1:24" x14ac:dyDescent="0.25">
      <c r="R47" s="2"/>
      <c r="S47" s="2"/>
      <c r="T47" s="2"/>
    </row>
    <row r="48" spans="1:24" x14ac:dyDescent="0.25">
      <c r="R48" s="2"/>
      <c r="S48" s="2"/>
      <c r="T48" s="2"/>
    </row>
    <row r="49" spans="18:20" x14ac:dyDescent="0.25">
      <c r="R49" s="2"/>
      <c r="S49" s="2"/>
      <c r="T49" s="2"/>
    </row>
    <row r="50" spans="18:20" x14ac:dyDescent="0.25">
      <c r="R50" s="2"/>
      <c r="S50" s="2"/>
      <c r="T50" s="2"/>
    </row>
    <row r="51" spans="18:20" x14ac:dyDescent="0.25">
      <c r="R51" s="2"/>
      <c r="S51" s="2"/>
      <c r="T51" s="2"/>
    </row>
    <row r="59" spans="18:20" ht="33.950000000000003" customHeight="1" x14ac:dyDescent="0.25"/>
    <row r="62" spans="18:20" ht="35.1" customHeight="1" x14ac:dyDescent="0.25"/>
    <row r="63" spans="18:20" ht="35.1" customHeight="1" x14ac:dyDescent="0.25"/>
    <row r="64" spans="18:20" ht="35.1" customHeight="1" x14ac:dyDescent="0.25"/>
    <row r="65" ht="35.1" customHeight="1" x14ac:dyDescent="0.25"/>
    <row r="66" ht="35.1" customHeight="1" x14ac:dyDescent="0.25"/>
    <row r="67" ht="35.1" customHeight="1" x14ac:dyDescent="0.25"/>
    <row r="68" ht="35.1" customHeight="1" x14ac:dyDescent="0.25"/>
    <row r="69" ht="35.1" customHeight="1" x14ac:dyDescent="0.25"/>
    <row r="70" ht="35.1" customHeight="1" x14ac:dyDescent="0.25"/>
    <row r="71" ht="35.1" customHeight="1" x14ac:dyDescent="0.25"/>
    <row r="72" ht="35.1" customHeight="1" x14ac:dyDescent="0.25"/>
    <row r="73" ht="35.1" customHeight="1" x14ac:dyDescent="0.25"/>
    <row r="74" ht="35.1" customHeight="1" x14ac:dyDescent="0.25"/>
    <row r="75" ht="42.75" customHeight="1" x14ac:dyDescent="0.25"/>
    <row r="76" ht="35.1" customHeight="1" x14ac:dyDescent="0.25"/>
  </sheetData>
  <mergeCells count="4">
    <mergeCell ref="A2:T2"/>
    <mergeCell ref="A3:T3"/>
    <mergeCell ref="A4:T4"/>
    <mergeCell ref="P5:T5"/>
  </mergeCells>
  <printOptions horizontalCentered="1"/>
  <pageMargins left="0.19685039370078741" right="0" top="0.59055118110236227" bottom="0.59055118110236227" header="0.78740157480314965" footer="0.78740157480314965"/>
  <pageSetup paperSize="14" scale="6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DE INVERSION </vt:lpstr>
      <vt:lpstr>'GASTOS DE INVERSION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2022-05-05T13:03:31Z</cp:lastPrinted>
  <dcterms:created xsi:type="dcterms:W3CDTF">2022-05-02T13:23:34Z</dcterms:created>
  <dcterms:modified xsi:type="dcterms:W3CDTF">2022-05-05T17:04:15Z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