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BRIL 30 DE 2022\PDF\"/>
    </mc:Choice>
  </mc:AlternateContent>
  <bookViews>
    <workbookView xWindow="240" yWindow="120" windowWidth="18060" windowHeight="7050"/>
  </bookViews>
  <sheets>
    <sheet name="DIRECCION DE COMERCIO EXT" sheetId="1" r:id="rId1"/>
  </sheets>
  <calcPr calcId="152511"/>
</workbook>
</file>

<file path=xl/calcChain.xml><?xml version="1.0" encoding="utf-8"?>
<calcChain xmlns="http://schemas.openxmlformats.org/spreadsheetml/2006/main">
  <c r="T16" i="1" l="1"/>
  <c r="T14" i="1"/>
  <c r="U10" i="1"/>
  <c r="U9" i="1"/>
  <c r="S19" i="1"/>
  <c r="R19" i="1"/>
  <c r="Q19" i="1"/>
  <c r="P19" i="1"/>
  <c r="O19" i="1"/>
  <c r="M19" i="1"/>
  <c r="L19" i="1"/>
  <c r="K19" i="1"/>
  <c r="J19" i="1"/>
  <c r="I19" i="1"/>
  <c r="S17" i="1"/>
  <c r="R17" i="1"/>
  <c r="Q17" i="1"/>
  <c r="P17" i="1"/>
  <c r="O17" i="1"/>
  <c r="M17" i="1"/>
  <c r="L17" i="1"/>
  <c r="K17" i="1"/>
  <c r="J17" i="1"/>
  <c r="I17" i="1"/>
  <c r="S15" i="1"/>
  <c r="R15" i="1"/>
  <c r="Q15" i="1"/>
  <c r="U15" i="1" s="1"/>
  <c r="P15" i="1"/>
  <c r="O15" i="1"/>
  <c r="M15" i="1"/>
  <c r="L15" i="1"/>
  <c r="K15" i="1"/>
  <c r="J15" i="1"/>
  <c r="I15" i="1"/>
  <c r="S13" i="1"/>
  <c r="W13" i="1" s="1"/>
  <c r="R13" i="1"/>
  <c r="V13" i="1" s="1"/>
  <c r="Q13" i="1"/>
  <c r="P13" i="1"/>
  <c r="O13" i="1"/>
  <c r="M13" i="1"/>
  <c r="L13" i="1"/>
  <c r="K13" i="1"/>
  <c r="J13" i="1"/>
  <c r="I13" i="1"/>
  <c r="S8" i="1"/>
  <c r="R8" i="1"/>
  <c r="Q8" i="1"/>
  <c r="P8" i="1"/>
  <c r="O8" i="1"/>
  <c r="M8" i="1"/>
  <c r="L8" i="1"/>
  <c r="K8" i="1"/>
  <c r="J8" i="1"/>
  <c r="I8" i="1"/>
  <c r="N20" i="1"/>
  <c r="N19" i="1" s="1"/>
  <c r="T19" i="1" s="1"/>
  <c r="N18" i="1"/>
  <c r="N17" i="1" s="1"/>
  <c r="T17" i="1" s="1"/>
  <c r="N16" i="1"/>
  <c r="N15" i="1" s="1"/>
  <c r="N14" i="1"/>
  <c r="N13" i="1" s="1"/>
  <c r="T13" i="1" s="1"/>
  <c r="N12" i="1"/>
  <c r="T12" i="1" s="1"/>
  <c r="N11" i="1"/>
  <c r="T11" i="1" s="1"/>
  <c r="N10" i="1"/>
  <c r="T10" i="1" s="1"/>
  <c r="N9" i="1"/>
  <c r="T9" i="1" s="1"/>
  <c r="V17" i="1" l="1"/>
  <c r="W17" i="1"/>
  <c r="V15" i="1"/>
  <c r="V19" i="1"/>
  <c r="U11" i="1"/>
  <c r="U19" i="1"/>
  <c r="U13" i="1"/>
  <c r="W15" i="1"/>
  <c r="U17" i="1"/>
  <c r="W19" i="1"/>
  <c r="T18" i="1"/>
  <c r="T15" i="1"/>
  <c r="T20" i="1"/>
  <c r="V9" i="1"/>
  <c r="V10" i="1"/>
  <c r="V11" i="1"/>
  <c r="U14" i="1"/>
  <c r="U16" i="1"/>
  <c r="U18" i="1"/>
  <c r="U20" i="1"/>
  <c r="W9" i="1"/>
  <c r="W10" i="1"/>
  <c r="W11" i="1"/>
  <c r="V14" i="1"/>
  <c r="V16" i="1"/>
  <c r="V18" i="1"/>
  <c r="V20" i="1"/>
  <c r="W14" i="1"/>
  <c r="W16" i="1"/>
  <c r="W18" i="1"/>
  <c r="W20" i="1"/>
  <c r="J7" i="1"/>
  <c r="J21" i="1" s="1"/>
  <c r="Q7" i="1"/>
  <c r="I7" i="1"/>
  <c r="I21" i="1" s="1"/>
  <c r="M7" i="1"/>
  <c r="M21" i="1" s="1"/>
  <c r="O7" i="1"/>
  <c r="O21" i="1" s="1"/>
  <c r="N8" i="1"/>
  <c r="V8" i="1" s="1"/>
  <c r="R7" i="1"/>
  <c r="K7" i="1"/>
  <c r="K21" i="1" s="1"/>
  <c r="P7" i="1"/>
  <c r="P21" i="1" s="1"/>
  <c r="Q21" i="1"/>
  <c r="S7" i="1"/>
  <c r="L7" i="1"/>
  <c r="R21" i="1" l="1"/>
  <c r="W8" i="1"/>
  <c r="N7" i="1"/>
  <c r="V7" i="1" s="1"/>
  <c r="T8" i="1"/>
  <c r="U8" i="1"/>
  <c r="L21" i="1"/>
  <c r="S21" i="1"/>
  <c r="U7" i="1" l="1"/>
  <c r="N21" i="1"/>
  <c r="T7" i="1"/>
  <c r="V21" i="1"/>
  <c r="W7" i="1"/>
  <c r="T21" i="1" l="1"/>
  <c r="U21" i="1"/>
  <c r="W21" i="1"/>
</calcChain>
</file>

<file path=xl/sharedStrings.xml><?xml version="1.0" encoding="utf-8"?>
<sst xmlns="http://schemas.openxmlformats.org/spreadsheetml/2006/main" count="97" uniqueCount="58">
  <si>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</si>
  <si>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</si>
  <si>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</si>
  <si>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</si>
  <si>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</si>
  <si>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</si>
  <si>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</si>
  <si>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</si>
  <si>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</si>
  <si>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</si>
  <si>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</si>
  <si>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</si>
  <si>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</si>
  <si>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</si>
  <si>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</si>
  <si>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</si>
  <si>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</si>
  <si>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</si>
  <si>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</si>
  <si>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</si>
  <si>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</si>
  <si>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</si>
  <si>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</si>
  <si>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</si>
  <si>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</si>
  <si>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</si>
  <si>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</si>
  <si>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</si>
  <si>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</si>
  <si>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</si>
  <si>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</si>
  <si>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</si>
  <si>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</si>
  <si>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</si>
  <si>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</si>
  <si>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</si>
  <si>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</si>
  <si>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</si>
  <si>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</si>
  <si>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APR. VIGENTE DESPUES DE BLOQUEOS </t>
  </si>
  <si>
    <t>GASTOS DE PERSONAL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</si>
  <si>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</si>
  <si>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</si>
  <si>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</si>
  <si>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</si>
  <si>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GASTOS DE FUNCIONAMIENTO</t>
  </si>
  <si>
    <t>ADQUISICION DE BIENES Y SERVICIOS</t>
  </si>
  <si>
    <t>APROPIACION SIN COMPROMETER</t>
  </si>
  <si>
    <t>MINISTERIO DE COMERCIO INDUSTRIA Y TURISMO</t>
  </si>
  <si>
    <t>INFORME DE EJECUCION PRESUPUESTAL ACUMULADA CON CORTE AL 30 DE ABRIL DE 2022</t>
  </si>
  <si>
    <t>Fuente :Sistema Integrado de Información Financiera SIIF Nación</t>
  </si>
  <si>
    <t xml:space="preserve">UNIDAD EJECUTORA 3501-02 DIRECCION DE COMERCIO EXTERIOR  </t>
  </si>
  <si>
    <t>FECHA DE GENERACION: MAYO 02 DE 2022</t>
  </si>
  <si>
    <t>COMP/ APR</t>
  </si>
  <si>
    <t>OBLIG/ APR</t>
  </si>
  <si>
    <t>PAGO/ APR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</si>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</sst>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/>
    <xf numFmtId="10" fontId="7" fillId="0" borderId="0" xfId="0" applyNumberFormat="1" applyFont="1"/>
    <xf numFmtId="0" fontId="7" fillId="0" borderId="0" xfId="0" applyFont="1"/>
    <xf numFmtId="164" fontId="3" fillId="0" borderId="1" xfId="0" applyNumberFormat="1" applyFont="1" applyFill="1" applyBorder="1" applyAlignment="1">
      <alignment vertical="center" wrapText="1" readingOrder="1"/>
    </xf>
    <xf numFmtId="7" fontId="7" fillId="0" borderId="1" xfId="0" applyNumberFormat="1" applyFont="1" applyFill="1" applyBorder="1" applyAlignment="1">
      <alignment vertical="center" readingOrder="1"/>
    </xf>
    <xf numFmtId="10" fontId="7" fillId="0" borderId="1" xfId="0" applyNumberFormat="1" applyFont="1" applyFill="1" applyBorder="1" applyAlignment="1">
      <alignment vertical="center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vertical="center" wrapText="1" readingOrder="1"/>
    </xf>
    <xf numFmtId="7" fontId="10" fillId="3" borderId="1" xfId="0" applyNumberFormat="1" applyFont="1" applyFill="1" applyBorder="1" applyAlignment="1">
      <alignment vertical="center" readingOrder="1"/>
    </xf>
    <xf numFmtId="10" fontId="10" fillId="3" borderId="1" xfId="0" applyNumberFormat="1" applyFont="1" applyFill="1" applyBorder="1" applyAlignment="1">
      <alignment vertical="center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1</xdr:row>
      <xdr:rowOff>190500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6"/>
  <sheetViews>
    <sheetView showGridLines="0" tabSelected="1" workbookViewId="0">
      <selection activeCell="A2" sqref="A2:W2"/>
    </sheetView>
  </sheetViews>
  <sheetFormatPr baseColWidth="10" defaultRowHeight="15" x14ac:dyDescent="0.25"/>
  <cols>
    <col min="1" max="1" width="4.5703125" customWidth="1"/>
    <col min="2" max="3" width="5.42578125" customWidth="1"/>
    <col min="4" max="4" width="5.28515625" customWidth="1"/>
    <col min="5" max="5" width="5.42578125" customWidth="1"/>
    <col min="6" max="6" width="5" customWidth="1"/>
    <col min="7" max="7" width="4.7109375" customWidth="1"/>
    <col min="8" max="8" width="27.5703125" customWidth="1"/>
    <col min="9" max="9" width="15.42578125" customWidth="1"/>
    <col min="10" max="10" width="14.140625" customWidth="1"/>
    <col min="11" max="11" width="11.7109375" customWidth="1"/>
    <col min="12" max="12" width="15.140625" bestFit="1" customWidth="1"/>
    <col min="13" max="13" width="14.7109375" customWidth="1"/>
    <col min="14" max="14" width="16.140625" customWidth="1"/>
    <col min="15" max="15" width="17.140625" customWidth="1"/>
    <col min="16" max="16" width="16" customWidth="1"/>
    <col min="17" max="17" width="15.42578125" customWidth="1"/>
    <col min="18" max="18" width="16" customWidth="1"/>
    <col min="19" max="19" width="15.28515625" customWidth="1"/>
    <col min="20" max="20" width="15.140625" bestFit="1" customWidth="1"/>
    <col min="21" max="21" width="6.5703125" customWidth="1"/>
    <col min="22" max="23" width="7.28515625" customWidth="1"/>
  </cols>
  <sheetData>
    <row r="2" spans="1:23" ht="15.75" x14ac:dyDescent="0.25">
      <c r="A2" s="23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5.75" x14ac:dyDescent="0.25">
      <c r="A3" s="23" t="s">
        <v>49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5.75" x14ac:dyDescent="0.25">
      <c r="A4" s="23" t="s">
        <v>51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.75" thickBo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25" t="s">
        <v>52</v>
      </c>
      <c r="T5" s="25"/>
      <c r="U5" s="25"/>
      <c r="V5" s="25"/>
      <c r="W5" s="25"/>
    </row>
    <row r="6" spans="1:23" ht="38.25" customHeight="1" thickTop="1" thickBot="1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39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5" t="s">
        <v>47</v>
      </c>
      <c r="U6" s="5" t="s">
        <v>53</v>
      </c>
      <c r="V6" s="5" t="s">
        <v>54</v>
      </c>
      <c r="W6" s="5" t="s">
        <v>55</v>
      </c>
    </row>
    <row r="7" spans="1:23" ht="35.1" customHeight="1" thickTop="1" thickBot="1" x14ac:dyDescent="0.3">
      <c r="A7" s="6" t="s">
        <v>18</v>
      </c>
      <c r="B7" s="6"/>
      <c r="C7" s="6"/>
      <c r="D7" s="6"/>
      <c r="E7" s="6"/>
      <c r="F7" s="6"/>
      <c r="G7" s="6"/>
      <c r="H7" s="7" t="s">
        <v>45</v>
      </c>
      <c r="I7" s="15">
        <f>+I8+I13+I15+I17</f>
        <v>16092762000</v>
      </c>
      <c r="J7" s="15">
        <f t="shared" ref="J7:S7" si="0">+J8+J13+J15+J17</f>
        <v>0</v>
      </c>
      <c r="K7" s="15">
        <f t="shared" si="0"/>
        <v>0</v>
      </c>
      <c r="L7" s="15">
        <f t="shared" si="0"/>
        <v>16092762000</v>
      </c>
      <c r="M7" s="15">
        <f t="shared" si="0"/>
        <v>620277000</v>
      </c>
      <c r="N7" s="15">
        <f t="shared" si="0"/>
        <v>15472485000</v>
      </c>
      <c r="O7" s="15">
        <f t="shared" si="0"/>
        <v>15165033339.17</v>
      </c>
      <c r="P7" s="15">
        <f t="shared" si="0"/>
        <v>307451660.82999998</v>
      </c>
      <c r="Q7" s="15">
        <f t="shared" si="0"/>
        <v>4886061036.7399998</v>
      </c>
      <c r="R7" s="15">
        <f t="shared" si="0"/>
        <v>4191024947.1500001</v>
      </c>
      <c r="S7" s="15">
        <f t="shared" si="0"/>
        <v>4191024947.1500001</v>
      </c>
      <c r="T7" s="16">
        <f>+N7-Q7</f>
        <v>10586423963.26</v>
      </c>
      <c r="U7" s="17">
        <f>+Q7/N7</f>
        <v>0.31579032306316662</v>
      </c>
      <c r="V7" s="17">
        <f>+R7/N7</f>
        <v>0.27086954339590569</v>
      </c>
      <c r="W7" s="17">
        <f>+S7/N7</f>
        <v>0.27086954339590569</v>
      </c>
    </row>
    <row r="8" spans="1:23" ht="35.1" customHeight="1" thickTop="1" thickBot="1" x14ac:dyDescent="0.3">
      <c r="A8" s="18" t="s">
        <v>18</v>
      </c>
      <c r="B8" s="18"/>
      <c r="C8" s="18"/>
      <c r="D8" s="18"/>
      <c r="E8" s="18"/>
      <c r="F8" s="18"/>
      <c r="G8" s="18"/>
      <c r="H8" s="19" t="s">
        <v>40</v>
      </c>
      <c r="I8" s="20">
        <f>SUM(I9:I12)</f>
        <v>14111871000</v>
      </c>
      <c r="J8" s="20">
        <f t="shared" ref="J8:S8" si="1">SUM(J9:J12)</f>
        <v>0</v>
      </c>
      <c r="K8" s="20">
        <f t="shared" si="1"/>
        <v>0</v>
      </c>
      <c r="L8" s="20">
        <f t="shared" si="1"/>
        <v>14111871000</v>
      </c>
      <c r="M8" s="20">
        <f t="shared" si="1"/>
        <v>620277000</v>
      </c>
      <c r="N8" s="20">
        <f t="shared" si="1"/>
        <v>13491594000</v>
      </c>
      <c r="O8" s="20">
        <f t="shared" si="1"/>
        <v>13491594000</v>
      </c>
      <c r="P8" s="20">
        <f t="shared" si="1"/>
        <v>0</v>
      </c>
      <c r="Q8" s="20">
        <f t="shared" si="1"/>
        <v>3720018223</v>
      </c>
      <c r="R8" s="20">
        <f t="shared" si="1"/>
        <v>3719837017</v>
      </c>
      <c r="S8" s="20">
        <f t="shared" si="1"/>
        <v>3719837017</v>
      </c>
      <c r="T8" s="21">
        <f t="shared" ref="T8:T21" si="2">+N8-Q8</f>
        <v>9771575777</v>
      </c>
      <c r="U8" s="22">
        <f t="shared" ref="U8:U21" si="3">+Q8/N8</f>
        <v>0.2757285924109486</v>
      </c>
      <c r="V8" s="22">
        <f t="shared" ref="V8:V21" si="4">+R8/N8</f>
        <v>0.27571516138122742</v>
      </c>
      <c r="W8" s="22">
        <f t="shared" ref="W8:W21" si="5">+S8/N8</f>
        <v>0.27571516138122742</v>
      </c>
    </row>
    <row r="9" spans="1:23" ht="35.1" customHeight="1" thickTop="1" thickBot="1" x14ac:dyDescent="0.3">
      <c r="A9" s="6" t="s">
        <v>18</v>
      </c>
      <c r="B9" s="6" t="s">
        <v>19</v>
      </c>
      <c r="C9" s="6" t="s">
        <v>19</v>
      </c>
      <c r="D9" s="6" t="s">
        <v>19</v>
      </c>
      <c r="E9" s="6"/>
      <c r="F9" s="6" t="s">
        <v>36</v>
      </c>
      <c r="G9" s="6" t="s">
        <v>31</v>
      </c>
      <c r="H9" s="7" t="s">
        <v>20</v>
      </c>
      <c r="I9" s="15">
        <v>9012194000</v>
      </c>
      <c r="J9" s="15">
        <v>0</v>
      </c>
      <c r="K9" s="15">
        <v>0</v>
      </c>
      <c r="L9" s="15">
        <v>9012194000</v>
      </c>
      <c r="M9" s="15">
        <v>0</v>
      </c>
      <c r="N9" s="15">
        <f t="shared" ref="N9:N20" si="6">+L9-M9</f>
        <v>9012194000</v>
      </c>
      <c r="O9" s="15">
        <v>9012194000</v>
      </c>
      <c r="P9" s="15">
        <v>0</v>
      </c>
      <c r="Q9" s="15">
        <v>2433123166</v>
      </c>
      <c r="R9" s="15">
        <v>2433009655</v>
      </c>
      <c r="S9" s="15">
        <v>2433009655</v>
      </c>
      <c r="T9" s="16">
        <f t="shared" si="2"/>
        <v>6579070834</v>
      </c>
      <c r="U9" s="17">
        <f t="shared" si="3"/>
        <v>0.26998122388399537</v>
      </c>
      <c r="V9" s="17">
        <f t="shared" si="4"/>
        <v>0.26996862861585091</v>
      </c>
      <c r="W9" s="17">
        <f t="shared" si="5"/>
        <v>0.26996862861585091</v>
      </c>
    </row>
    <row r="10" spans="1:23" ht="35.1" customHeight="1" thickTop="1" thickBot="1" x14ac:dyDescent="0.3">
      <c r="A10" s="6" t="s">
        <v>18</v>
      </c>
      <c r="B10" s="6" t="s">
        <v>19</v>
      </c>
      <c r="C10" s="6" t="s">
        <v>19</v>
      </c>
      <c r="D10" s="6" t="s">
        <v>21</v>
      </c>
      <c r="E10" s="6"/>
      <c r="F10" s="6" t="s">
        <v>36</v>
      </c>
      <c r="G10" s="6" t="s">
        <v>31</v>
      </c>
      <c r="H10" s="7" t="s">
        <v>22</v>
      </c>
      <c r="I10" s="15">
        <v>3278742000</v>
      </c>
      <c r="J10" s="15">
        <v>0</v>
      </c>
      <c r="K10" s="15">
        <v>0</v>
      </c>
      <c r="L10" s="15">
        <v>3278742000</v>
      </c>
      <c r="M10" s="15">
        <v>0</v>
      </c>
      <c r="N10" s="15">
        <f t="shared" si="6"/>
        <v>3278742000</v>
      </c>
      <c r="O10" s="15">
        <v>3278742000</v>
      </c>
      <c r="P10" s="15">
        <v>0</v>
      </c>
      <c r="Q10" s="15">
        <v>1024032684</v>
      </c>
      <c r="R10" s="15">
        <v>1024032684</v>
      </c>
      <c r="S10" s="15">
        <v>1024032684</v>
      </c>
      <c r="T10" s="16">
        <f t="shared" si="2"/>
        <v>2254709316</v>
      </c>
      <c r="U10" s="17">
        <f t="shared" si="3"/>
        <v>0.31232487460129527</v>
      </c>
      <c r="V10" s="17">
        <f t="shared" si="4"/>
        <v>0.31232487460129527</v>
      </c>
      <c r="W10" s="17">
        <f t="shared" si="5"/>
        <v>0.31232487460129527</v>
      </c>
    </row>
    <row r="11" spans="1:23" ht="35.1" customHeight="1" thickTop="1" thickBot="1" x14ac:dyDescent="0.3">
      <c r="A11" s="6" t="s">
        <v>18</v>
      </c>
      <c r="B11" s="6" t="s">
        <v>19</v>
      </c>
      <c r="C11" s="6" t="s">
        <v>19</v>
      </c>
      <c r="D11" s="6" t="s">
        <v>23</v>
      </c>
      <c r="E11" s="6"/>
      <c r="F11" s="6" t="s">
        <v>36</v>
      </c>
      <c r="G11" s="6" t="s">
        <v>31</v>
      </c>
      <c r="H11" s="7" t="s">
        <v>24</v>
      </c>
      <c r="I11" s="15">
        <v>1200658000</v>
      </c>
      <c r="J11" s="15">
        <v>0</v>
      </c>
      <c r="K11" s="15">
        <v>0</v>
      </c>
      <c r="L11" s="15">
        <v>1200658000</v>
      </c>
      <c r="M11" s="15">
        <v>0</v>
      </c>
      <c r="N11" s="15">
        <f t="shared" si="6"/>
        <v>1200658000</v>
      </c>
      <c r="O11" s="15">
        <v>1200658000</v>
      </c>
      <c r="P11" s="15">
        <v>0</v>
      </c>
      <c r="Q11" s="15">
        <v>262862373</v>
      </c>
      <c r="R11" s="15">
        <v>262794678</v>
      </c>
      <c r="S11" s="15">
        <v>262794678</v>
      </c>
      <c r="T11" s="16">
        <f t="shared" si="2"/>
        <v>937795627</v>
      </c>
      <c r="U11" s="17">
        <f t="shared" si="3"/>
        <v>0.21893192982514587</v>
      </c>
      <c r="V11" s="17">
        <f t="shared" si="4"/>
        <v>0.21887554824104782</v>
      </c>
      <c r="W11" s="17">
        <f t="shared" si="5"/>
        <v>0.21887554824104782</v>
      </c>
    </row>
    <row r="12" spans="1:23" ht="35.1" customHeight="1" thickTop="1" thickBot="1" x14ac:dyDescent="0.3">
      <c r="A12" s="6" t="s">
        <v>18</v>
      </c>
      <c r="B12" s="6" t="s">
        <v>19</v>
      </c>
      <c r="C12" s="6" t="s">
        <v>19</v>
      </c>
      <c r="D12" s="6" t="s">
        <v>26</v>
      </c>
      <c r="E12" s="6"/>
      <c r="F12" s="6" t="s">
        <v>36</v>
      </c>
      <c r="G12" s="6" t="s">
        <v>31</v>
      </c>
      <c r="H12" s="7" t="s">
        <v>37</v>
      </c>
      <c r="I12" s="15">
        <v>620277000</v>
      </c>
      <c r="J12" s="15">
        <v>0</v>
      </c>
      <c r="K12" s="15">
        <v>0</v>
      </c>
      <c r="L12" s="15">
        <v>620277000</v>
      </c>
      <c r="M12" s="15">
        <v>620277000</v>
      </c>
      <c r="N12" s="15">
        <f t="shared" si="6"/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6">
        <f t="shared" si="2"/>
        <v>0</v>
      </c>
      <c r="U12" s="17">
        <v>0</v>
      </c>
      <c r="V12" s="17">
        <v>0</v>
      </c>
      <c r="W12" s="17">
        <v>0</v>
      </c>
    </row>
    <row r="13" spans="1:23" ht="35.1" customHeight="1" thickTop="1" thickBot="1" x14ac:dyDescent="0.3">
      <c r="A13" s="18" t="s">
        <v>18</v>
      </c>
      <c r="B13" s="18"/>
      <c r="C13" s="18"/>
      <c r="D13" s="18"/>
      <c r="E13" s="18"/>
      <c r="F13" s="18"/>
      <c r="G13" s="18"/>
      <c r="H13" s="19" t="s">
        <v>46</v>
      </c>
      <c r="I13" s="20">
        <f>+I14</f>
        <v>1916845000</v>
      </c>
      <c r="J13" s="20">
        <f t="shared" ref="J13:S13" si="7">+J14</f>
        <v>0</v>
      </c>
      <c r="K13" s="20">
        <f t="shared" si="7"/>
        <v>0</v>
      </c>
      <c r="L13" s="20">
        <f t="shared" si="7"/>
        <v>1916845000</v>
      </c>
      <c r="M13" s="20">
        <f t="shared" si="7"/>
        <v>0</v>
      </c>
      <c r="N13" s="20">
        <f t="shared" si="7"/>
        <v>1916845000</v>
      </c>
      <c r="O13" s="20">
        <f t="shared" si="7"/>
        <v>1613439339.1700001</v>
      </c>
      <c r="P13" s="20">
        <f t="shared" si="7"/>
        <v>303405660.82999998</v>
      </c>
      <c r="Q13" s="20">
        <f t="shared" si="7"/>
        <v>1159111903.74</v>
      </c>
      <c r="R13" s="20">
        <f t="shared" si="7"/>
        <v>464257020.14999998</v>
      </c>
      <c r="S13" s="20">
        <f t="shared" si="7"/>
        <v>464257020.14999998</v>
      </c>
      <c r="T13" s="21">
        <f t="shared" si="2"/>
        <v>757733096.25999999</v>
      </c>
      <c r="U13" s="22">
        <f t="shared" si="3"/>
        <v>0.60469777354976539</v>
      </c>
      <c r="V13" s="22">
        <f t="shared" si="4"/>
        <v>0.24219851899866707</v>
      </c>
      <c r="W13" s="22">
        <f t="shared" si="5"/>
        <v>0.24219851899866707</v>
      </c>
    </row>
    <row r="14" spans="1:23" ht="35.1" customHeight="1" thickTop="1" thickBot="1" x14ac:dyDescent="0.3">
      <c r="A14" s="6" t="s">
        <v>18</v>
      </c>
      <c r="B14" s="6" t="s">
        <v>21</v>
      </c>
      <c r="C14" s="6"/>
      <c r="D14" s="6"/>
      <c r="E14" s="6"/>
      <c r="F14" s="6" t="s">
        <v>36</v>
      </c>
      <c r="G14" s="6" t="s">
        <v>31</v>
      </c>
      <c r="H14" s="7" t="s">
        <v>25</v>
      </c>
      <c r="I14" s="15">
        <v>1916845000</v>
      </c>
      <c r="J14" s="15">
        <v>0</v>
      </c>
      <c r="K14" s="15">
        <v>0</v>
      </c>
      <c r="L14" s="15">
        <v>1916845000</v>
      </c>
      <c r="M14" s="15">
        <v>0</v>
      </c>
      <c r="N14" s="15">
        <f t="shared" si="6"/>
        <v>1916845000</v>
      </c>
      <c r="O14" s="15">
        <v>1613439339.1700001</v>
      </c>
      <c r="P14" s="15">
        <v>303405660.82999998</v>
      </c>
      <c r="Q14" s="15">
        <v>1159111903.74</v>
      </c>
      <c r="R14" s="15">
        <v>464257020.14999998</v>
      </c>
      <c r="S14" s="15">
        <v>464257020.14999998</v>
      </c>
      <c r="T14" s="16">
        <f t="shared" si="2"/>
        <v>757733096.25999999</v>
      </c>
      <c r="U14" s="17">
        <f t="shared" si="3"/>
        <v>0.60469777354976539</v>
      </c>
      <c r="V14" s="17">
        <f t="shared" si="4"/>
        <v>0.24219851899866707</v>
      </c>
      <c r="W14" s="17">
        <f t="shared" si="5"/>
        <v>0.24219851899866707</v>
      </c>
    </row>
    <row r="15" spans="1:23" ht="35.1" customHeight="1" thickTop="1" thickBot="1" x14ac:dyDescent="0.3">
      <c r="A15" s="18" t="s">
        <v>18</v>
      </c>
      <c r="B15" s="18"/>
      <c r="C15" s="18"/>
      <c r="D15" s="18"/>
      <c r="E15" s="18"/>
      <c r="F15" s="18"/>
      <c r="G15" s="18"/>
      <c r="H15" s="19" t="s">
        <v>41</v>
      </c>
      <c r="I15" s="20">
        <f>+I16</f>
        <v>60000000</v>
      </c>
      <c r="J15" s="20">
        <f t="shared" ref="J15:S15" si="8">+J16</f>
        <v>0</v>
      </c>
      <c r="K15" s="20">
        <f t="shared" si="8"/>
        <v>0</v>
      </c>
      <c r="L15" s="20">
        <f t="shared" si="8"/>
        <v>60000000</v>
      </c>
      <c r="M15" s="20">
        <f t="shared" si="8"/>
        <v>0</v>
      </c>
      <c r="N15" s="20">
        <f t="shared" si="8"/>
        <v>60000000</v>
      </c>
      <c r="O15" s="20">
        <f t="shared" si="8"/>
        <v>60000000</v>
      </c>
      <c r="P15" s="20">
        <f t="shared" si="8"/>
        <v>0</v>
      </c>
      <c r="Q15" s="20">
        <f t="shared" si="8"/>
        <v>6930910</v>
      </c>
      <c r="R15" s="20">
        <f t="shared" si="8"/>
        <v>6930910</v>
      </c>
      <c r="S15" s="20">
        <f t="shared" si="8"/>
        <v>6930910</v>
      </c>
      <c r="T15" s="21">
        <f t="shared" si="2"/>
        <v>53069090</v>
      </c>
      <c r="U15" s="22">
        <f t="shared" si="3"/>
        <v>0.11551516666666667</v>
      </c>
      <c r="V15" s="22">
        <f t="shared" si="4"/>
        <v>0.11551516666666667</v>
      </c>
      <c r="W15" s="22">
        <f t="shared" si="5"/>
        <v>0.11551516666666667</v>
      </c>
    </row>
    <row r="16" spans="1:23" ht="41.25" customHeight="1" thickTop="1" thickBot="1" x14ac:dyDescent="0.3">
      <c r="A16" s="6" t="s">
        <v>18</v>
      </c>
      <c r="B16" s="6" t="s">
        <v>23</v>
      </c>
      <c r="C16" s="6" t="s">
        <v>26</v>
      </c>
      <c r="D16" s="6" t="s">
        <v>21</v>
      </c>
      <c r="E16" s="6" t="s">
        <v>27</v>
      </c>
      <c r="F16" s="6" t="s">
        <v>36</v>
      </c>
      <c r="G16" s="6" t="s">
        <v>31</v>
      </c>
      <c r="H16" s="7" t="s">
        <v>28</v>
      </c>
      <c r="I16" s="15">
        <v>60000000</v>
      </c>
      <c r="J16" s="15">
        <v>0</v>
      </c>
      <c r="K16" s="15">
        <v>0</v>
      </c>
      <c r="L16" s="15">
        <v>60000000</v>
      </c>
      <c r="M16" s="15">
        <v>0</v>
      </c>
      <c r="N16" s="15">
        <f t="shared" si="6"/>
        <v>60000000</v>
      </c>
      <c r="O16" s="15">
        <v>60000000</v>
      </c>
      <c r="P16" s="15">
        <v>0</v>
      </c>
      <c r="Q16" s="15">
        <v>6930910</v>
      </c>
      <c r="R16" s="15">
        <v>6930910</v>
      </c>
      <c r="S16" s="15">
        <v>6930910</v>
      </c>
      <c r="T16" s="16">
        <f t="shared" si="2"/>
        <v>53069090</v>
      </c>
      <c r="U16" s="17">
        <f t="shared" si="3"/>
        <v>0.11551516666666667</v>
      </c>
      <c r="V16" s="17">
        <f t="shared" si="4"/>
        <v>0.11551516666666667</v>
      </c>
      <c r="W16" s="17">
        <f t="shared" si="5"/>
        <v>0.11551516666666667</v>
      </c>
    </row>
    <row r="17" spans="1:23" ht="35.1" customHeight="1" thickTop="1" thickBot="1" x14ac:dyDescent="0.3">
      <c r="A17" s="18" t="s">
        <v>18</v>
      </c>
      <c r="B17" s="18"/>
      <c r="C17" s="18"/>
      <c r="D17" s="18"/>
      <c r="E17" s="18"/>
      <c r="F17" s="18"/>
      <c r="G17" s="18"/>
      <c r="H17" s="19" t="s">
        <v>42</v>
      </c>
      <c r="I17" s="20">
        <f>+I18</f>
        <v>4046000</v>
      </c>
      <c r="J17" s="20">
        <f t="shared" ref="J17:S17" si="9">+J18</f>
        <v>0</v>
      </c>
      <c r="K17" s="20">
        <f t="shared" si="9"/>
        <v>0</v>
      </c>
      <c r="L17" s="20">
        <f t="shared" si="9"/>
        <v>4046000</v>
      </c>
      <c r="M17" s="20">
        <f t="shared" si="9"/>
        <v>0</v>
      </c>
      <c r="N17" s="20">
        <f t="shared" si="9"/>
        <v>4046000</v>
      </c>
      <c r="O17" s="20">
        <f t="shared" si="9"/>
        <v>0</v>
      </c>
      <c r="P17" s="20">
        <f t="shared" si="9"/>
        <v>4046000</v>
      </c>
      <c r="Q17" s="20">
        <f t="shared" si="9"/>
        <v>0</v>
      </c>
      <c r="R17" s="20">
        <f t="shared" si="9"/>
        <v>0</v>
      </c>
      <c r="S17" s="20">
        <f t="shared" si="9"/>
        <v>0</v>
      </c>
      <c r="T17" s="21">
        <f t="shared" si="2"/>
        <v>4046000</v>
      </c>
      <c r="U17" s="22">
        <f t="shared" si="3"/>
        <v>0</v>
      </c>
      <c r="V17" s="22">
        <f t="shared" si="4"/>
        <v>0</v>
      </c>
      <c r="W17" s="22">
        <f t="shared" si="5"/>
        <v>0</v>
      </c>
    </row>
    <row r="18" spans="1:23" ht="35.1" customHeight="1" thickTop="1" thickBot="1" x14ac:dyDescent="0.3">
      <c r="A18" s="6" t="s">
        <v>18</v>
      </c>
      <c r="B18" s="6" t="s">
        <v>29</v>
      </c>
      <c r="C18" s="6" t="s">
        <v>19</v>
      </c>
      <c r="D18" s="6"/>
      <c r="E18" s="6"/>
      <c r="F18" s="6" t="s">
        <v>36</v>
      </c>
      <c r="G18" s="6" t="s">
        <v>31</v>
      </c>
      <c r="H18" s="7" t="s">
        <v>30</v>
      </c>
      <c r="I18" s="15">
        <v>4046000</v>
      </c>
      <c r="J18" s="15">
        <v>0</v>
      </c>
      <c r="K18" s="15">
        <v>0</v>
      </c>
      <c r="L18" s="15">
        <v>4046000</v>
      </c>
      <c r="M18" s="15">
        <v>0</v>
      </c>
      <c r="N18" s="15">
        <f t="shared" si="6"/>
        <v>4046000</v>
      </c>
      <c r="O18" s="15">
        <v>0</v>
      </c>
      <c r="P18" s="15">
        <v>4046000</v>
      </c>
      <c r="Q18" s="15">
        <v>0</v>
      </c>
      <c r="R18" s="15">
        <v>0</v>
      </c>
      <c r="S18" s="15">
        <v>0</v>
      </c>
      <c r="T18" s="16">
        <f t="shared" si="2"/>
        <v>4046000</v>
      </c>
      <c r="U18" s="17">
        <f t="shared" si="3"/>
        <v>0</v>
      </c>
      <c r="V18" s="17">
        <f t="shared" si="4"/>
        <v>0</v>
      </c>
      <c r="W18" s="17">
        <f t="shared" si="5"/>
        <v>0</v>
      </c>
    </row>
    <row r="19" spans="1:23" ht="35.1" customHeight="1" thickTop="1" thickBot="1" x14ac:dyDescent="0.3">
      <c r="A19" s="18" t="s">
        <v>32</v>
      </c>
      <c r="B19" s="18"/>
      <c r="C19" s="18"/>
      <c r="D19" s="18"/>
      <c r="E19" s="18"/>
      <c r="F19" s="18"/>
      <c r="G19" s="18"/>
      <c r="H19" s="19" t="s">
        <v>43</v>
      </c>
      <c r="I19" s="20">
        <f>+I20</f>
        <v>9778779830</v>
      </c>
      <c r="J19" s="20">
        <f t="shared" ref="J19:S19" si="10">+J20</f>
        <v>0</v>
      </c>
      <c r="K19" s="20">
        <f t="shared" si="10"/>
        <v>0</v>
      </c>
      <c r="L19" s="20">
        <f t="shared" si="10"/>
        <v>9778779830</v>
      </c>
      <c r="M19" s="20">
        <f t="shared" si="10"/>
        <v>0</v>
      </c>
      <c r="N19" s="20">
        <f t="shared" si="10"/>
        <v>9778779830</v>
      </c>
      <c r="O19" s="20">
        <f t="shared" si="10"/>
        <v>8003920312.9799995</v>
      </c>
      <c r="P19" s="20">
        <f t="shared" si="10"/>
        <v>1774859517.02</v>
      </c>
      <c r="Q19" s="20">
        <f t="shared" si="10"/>
        <v>3988490591.98</v>
      </c>
      <c r="R19" s="20">
        <f t="shared" si="10"/>
        <v>943746791</v>
      </c>
      <c r="S19" s="20">
        <f t="shared" si="10"/>
        <v>943746791</v>
      </c>
      <c r="T19" s="21">
        <f t="shared" si="2"/>
        <v>5790289238.0200005</v>
      </c>
      <c r="U19" s="22">
        <f t="shared" si="3"/>
        <v>0.40787201075371793</v>
      </c>
      <c r="V19" s="22">
        <f t="shared" si="4"/>
        <v>9.6509667607476951E-2</v>
      </c>
      <c r="W19" s="22">
        <f t="shared" si="5"/>
        <v>9.6509667607476951E-2</v>
      </c>
    </row>
    <row r="20" spans="1:23" ht="60.75" customHeight="1" thickTop="1" thickBot="1" x14ac:dyDescent="0.3">
      <c r="A20" s="6" t="s">
        <v>32</v>
      </c>
      <c r="B20" s="6" t="s">
        <v>33</v>
      </c>
      <c r="C20" s="6" t="s">
        <v>34</v>
      </c>
      <c r="D20" s="6" t="s">
        <v>35</v>
      </c>
      <c r="E20" s="6"/>
      <c r="F20" s="6" t="s">
        <v>36</v>
      </c>
      <c r="G20" s="6" t="s">
        <v>31</v>
      </c>
      <c r="H20" s="7" t="s">
        <v>38</v>
      </c>
      <c r="I20" s="15">
        <v>9778779830</v>
      </c>
      <c r="J20" s="15">
        <v>0</v>
      </c>
      <c r="K20" s="15">
        <v>0</v>
      </c>
      <c r="L20" s="15">
        <v>9778779830</v>
      </c>
      <c r="M20" s="15">
        <v>0</v>
      </c>
      <c r="N20" s="15">
        <f t="shared" si="6"/>
        <v>9778779830</v>
      </c>
      <c r="O20" s="15">
        <v>8003920312.9799995</v>
      </c>
      <c r="P20" s="15">
        <v>1774859517.02</v>
      </c>
      <c r="Q20" s="15">
        <v>3988490591.98</v>
      </c>
      <c r="R20" s="15">
        <v>943746791</v>
      </c>
      <c r="S20" s="15">
        <v>943746791</v>
      </c>
      <c r="T20" s="16">
        <f t="shared" si="2"/>
        <v>5790289238.0200005</v>
      </c>
      <c r="U20" s="17">
        <f t="shared" si="3"/>
        <v>0.40787201075371793</v>
      </c>
      <c r="V20" s="17">
        <f t="shared" si="4"/>
        <v>9.6509667607476951E-2</v>
      </c>
      <c r="W20" s="17">
        <f t="shared" si="5"/>
        <v>9.6509667607476951E-2</v>
      </c>
    </row>
    <row r="21" spans="1:23" ht="35.1" customHeight="1" thickTop="1" thickBot="1" x14ac:dyDescent="0.3">
      <c r="A21" s="6"/>
      <c r="B21" s="6"/>
      <c r="C21" s="6"/>
      <c r="D21" s="6"/>
      <c r="E21" s="6"/>
      <c r="F21" s="6"/>
      <c r="G21" s="6"/>
      <c r="H21" s="7" t="s">
        <v>44</v>
      </c>
      <c r="I21" s="15">
        <f>+I7+I19</f>
        <v>25871541830</v>
      </c>
      <c r="J21" s="15">
        <f t="shared" ref="J21:S21" si="11">+J7+J19</f>
        <v>0</v>
      </c>
      <c r="K21" s="15">
        <f t="shared" si="11"/>
        <v>0</v>
      </c>
      <c r="L21" s="15">
        <f t="shared" si="11"/>
        <v>25871541830</v>
      </c>
      <c r="M21" s="15">
        <f t="shared" si="11"/>
        <v>620277000</v>
      </c>
      <c r="N21" s="15">
        <f t="shared" si="11"/>
        <v>25251264830</v>
      </c>
      <c r="O21" s="15">
        <f t="shared" si="11"/>
        <v>23168953652.150002</v>
      </c>
      <c r="P21" s="15">
        <f t="shared" si="11"/>
        <v>2082311177.8499999</v>
      </c>
      <c r="Q21" s="15">
        <f t="shared" si="11"/>
        <v>8874551628.7199993</v>
      </c>
      <c r="R21" s="15">
        <f t="shared" si="11"/>
        <v>5134771738.1499996</v>
      </c>
      <c r="S21" s="15">
        <f t="shared" si="11"/>
        <v>5134771738.1499996</v>
      </c>
      <c r="T21" s="16">
        <f t="shared" si="2"/>
        <v>16376713201.280001</v>
      </c>
      <c r="U21" s="17">
        <f t="shared" si="3"/>
        <v>0.35144978631630786</v>
      </c>
      <c r="V21" s="17">
        <f t="shared" si="4"/>
        <v>0.20334711044056639</v>
      </c>
      <c r="W21" s="17">
        <f t="shared" si="5"/>
        <v>0.20334711044056639</v>
      </c>
    </row>
    <row r="22" spans="1:23" ht="15.75" thickTop="1" x14ac:dyDescent="0.25">
      <c r="A22" s="8" t="s">
        <v>50</v>
      </c>
      <c r="B22" s="9"/>
      <c r="C22" s="9"/>
      <c r="D22" s="9"/>
      <c r="E22" s="10"/>
      <c r="F22" s="11"/>
      <c r="G22" s="11"/>
      <c r="H22" s="11"/>
      <c r="I22" s="12"/>
      <c r="J22" s="13"/>
      <c r="K22" s="13"/>
      <c r="L22" s="14"/>
      <c r="M22" s="8"/>
      <c r="N22" s="8"/>
      <c r="O22" s="8"/>
      <c r="P22" s="8"/>
      <c r="Q22" s="8"/>
      <c r="R22" s="8"/>
      <c r="S22" s="8"/>
      <c r="T22" s="8"/>
      <c r="V22" s="2"/>
      <c r="W22" s="2"/>
    </row>
    <row r="23" spans="1:23" x14ac:dyDescent="0.25">
      <c r="A23" s="8" t="s">
        <v>56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V23" s="2"/>
      <c r="W23" s="2"/>
    </row>
    <row r="24" spans="1:23" x14ac:dyDescent="0.25">
      <c r="A24" s="8" t="s">
        <v>57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V24" s="2"/>
      <c r="W24" s="2"/>
    </row>
    <row r="25" spans="1:2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V25" s="2"/>
      <c r="W25" s="2"/>
    </row>
    <row r="26" spans="1:23" x14ac:dyDescent="0.25">
      <c r="U26" s="2"/>
      <c r="V26" s="2"/>
      <c r="W26" s="2"/>
    </row>
    <row r="27" spans="1:23" x14ac:dyDescent="0.25">
      <c r="U27" s="2"/>
      <c r="V27" s="2"/>
      <c r="W27" s="2"/>
    </row>
    <row r="28" spans="1:23" x14ac:dyDescent="0.25">
      <c r="U28" s="2"/>
      <c r="V28" s="2"/>
      <c r="W28" s="2"/>
    </row>
    <row r="29" spans="1:23" x14ac:dyDescent="0.25">
      <c r="U29" s="2"/>
      <c r="V29" s="2"/>
      <c r="W29" s="2"/>
    </row>
    <row r="30" spans="1:23" x14ac:dyDescent="0.25">
      <c r="U30" s="2"/>
      <c r="V30" s="2"/>
      <c r="W30" s="2"/>
    </row>
    <row r="31" spans="1:23" x14ac:dyDescent="0.25">
      <c r="U31" s="2"/>
      <c r="V31" s="2"/>
      <c r="W31" s="2"/>
    </row>
    <row r="32" spans="1:23" x14ac:dyDescent="0.25">
      <c r="U32" s="2"/>
      <c r="V32" s="2"/>
      <c r="W32" s="2"/>
    </row>
    <row r="33" spans="21:23" x14ac:dyDescent="0.25">
      <c r="U33" s="2"/>
      <c r="V33" s="2"/>
      <c r="W33" s="2"/>
    </row>
    <row r="34" spans="21:23" x14ac:dyDescent="0.25">
      <c r="U34" s="2"/>
      <c r="V34" s="2"/>
      <c r="W34" s="2"/>
    </row>
    <row r="59" ht="33.950000000000003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42.75" customHeight="1" x14ac:dyDescent="0.25"/>
    <row r="76" ht="35.1" customHeight="1" x14ac:dyDescent="0.25"/>
  </sheetData>
  <mergeCells count="4">
    <mergeCell ref="A2:W2"/>
    <mergeCell ref="A3:W3"/>
    <mergeCell ref="A4:W4"/>
    <mergeCell ref="S5:W5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2022-05-05T12:44:14Z</cp:lastPrinted>
  <dcterms:created xsi:type="dcterms:W3CDTF">2022-05-02T13:23:34Z</dcterms:created>
  <dcterms:modified xsi:type="dcterms:W3CDTF">2022-05-05T17:01:54Z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