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1\TRABAJO PAGINA WEB 2021\TRABAJO PAGINA WEB  MES SEPTIEMBRE DE 2021\PDF\"/>
    </mc:Choice>
  </mc:AlternateContent>
  <bookViews>
    <workbookView xWindow="240" yWindow="120" windowWidth="18060" windowHeight="7050"/>
  </bookViews>
  <sheets>
    <sheet name="GESTION GRAL" sheetId="1" r:id="rId1"/>
  </sheets>
  <definedNames>
    <definedName name="_xlnm.Print_Titles" localSheetId="0">'GESTION GRAL'!$6:$6</definedName>
  </definedNames>
  <calcPr calcId="152511"/>
</workbook>
</file>

<file path=xl/calcChain.xml><?xml version="1.0" encoding="utf-8"?>
<calcChain xmlns="http://schemas.openxmlformats.org/spreadsheetml/2006/main">
  <c r="V59" i="1" l="1"/>
  <c r="U59" i="1"/>
  <c r="T59" i="1"/>
  <c r="S59" i="1"/>
  <c r="V58" i="1"/>
  <c r="U58" i="1"/>
  <c r="T58" i="1"/>
  <c r="S58" i="1"/>
  <c r="V57" i="1"/>
  <c r="U57" i="1"/>
  <c r="T57" i="1"/>
  <c r="S57" i="1"/>
  <c r="V56" i="1"/>
  <c r="U56" i="1"/>
  <c r="T56" i="1"/>
  <c r="S56" i="1"/>
  <c r="V55" i="1"/>
  <c r="U55" i="1"/>
  <c r="T55" i="1"/>
  <c r="S55" i="1"/>
  <c r="V54" i="1"/>
  <c r="U54" i="1"/>
  <c r="T54" i="1"/>
  <c r="S54" i="1"/>
  <c r="V53" i="1"/>
  <c r="U53" i="1"/>
  <c r="T53" i="1"/>
  <c r="S53" i="1"/>
  <c r="V52" i="1"/>
  <c r="U52" i="1"/>
  <c r="T52" i="1"/>
  <c r="S52" i="1"/>
  <c r="V51" i="1"/>
  <c r="U51" i="1"/>
  <c r="T51" i="1"/>
  <c r="S51" i="1"/>
  <c r="V50" i="1"/>
  <c r="U50" i="1"/>
  <c r="T50" i="1"/>
  <c r="S50" i="1"/>
  <c r="V49" i="1"/>
  <c r="U49" i="1"/>
  <c r="T49" i="1"/>
  <c r="S49" i="1"/>
  <c r="V48" i="1"/>
  <c r="U48" i="1"/>
  <c r="T48" i="1"/>
  <c r="S48" i="1"/>
  <c r="V47" i="1"/>
  <c r="U47" i="1"/>
  <c r="T47" i="1"/>
  <c r="S47" i="1"/>
  <c r="V46" i="1"/>
  <c r="U46" i="1"/>
  <c r="T46" i="1"/>
  <c r="S46" i="1"/>
  <c r="V45" i="1"/>
  <c r="U45" i="1"/>
  <c r="T45" i="1"/>
  <c r="S45" i="1"/>
  <c r="V44" i="1"/>
  <c r="U44" i="1"/>
  <c r="T44" i="1"/>
  <c r="S44" i="1"/>
  <c r="V43" i="1"/>
  <c r="U43" i="1"/>
  <c r="T43" i="1"/>
  <c r="S43" i="1"/>
  <c r="V42" i="1"/>
  <c r="U42" i="1"/>
  <c r="T42" i="1"/>
  <c r="S42" i="1"/>
  <c r="V41" i="1"/>
  <c r="U41" i="1"/>
  <c r="T41" i="1"/>
  <c r="S41" i="1"/>
  <c r="V39" i="1"/>
  <c r="U39" i="1"/>
  <c r="T39" i="1"/>
  <c r="S39" i="1"/>
  <c r="V38" i="1"/>
  <c r="U38" i="1"/>
  <c r="T38" i="1"/>
  <c r="S38" i="1"/>
  <c r="V36" i="1"/>
  <c r="U36" i="1"/>
  <c r="T36" i="1"/>
  <c r="S36" i="1"/>
  <c r="V35" i="1"/>
  <c r="U35" i="1"/>
  <c r="T35" i="1"/>
  <c r="S35" i="1"/>
  <c r="V34" i="1"/>
  <c r="U34" i="1"/>
  <c r="T34" i="1"/>
  <c r="S34" i="1"/>
  <c r="V33" i="1"/>
  <c r="U33" i="1"/>
  <c r="T33" i="1"/>
  <c r="S33" i="1"/>
  <c r="V32" i="1"/>
  <c r="U32" i="1"/>
  <c r="T32" i="1"/>
  <c r="S32" i="1"/>
  <c r="V31" i="1"/>
  <c r="U31" i="1"/>
  <c r="T31" i="1"/>
  <c r="S31" i="1"/>
  <c r="V30" i="1"/>
  <c r="U30" i="1"/>
  <c r="T30" i="1"/>
  <c r="S30" i="1"/>
  <c r="V29" i="1"/>
  <c r="U29" i="1"/>
  <c r="T29" i="1"/>
  <c r="S29" i="1"/>
  <c r="V28" i="1"/>
  <c r="U28" i="1"/>
  <c r="T28" i="1"/>
  <c r="S28" i="1"/>
  <c r="V27" i="1"/>
  <c r="U27" i="1"/>
  <c r="T27" i="1"/>
  <c r="S27" i="1"/>
  <c r="V26" i="1"/>
  <c r="U26" i="1"/>
  <c r="T26" i="1"/>
  <c r="S26" i="1"/>
  <c r="S25" i="1"/>
  <c r="V24" i="1"/>
  <c r="U24" i="1"/>
  <c r="T24" i="1"/>
  <c r="S24" i="1"/>
  <c r="V23" i="1"/>
  <c r="U23" i="1"/>
  <c r="T23" i="1"/>
  <c r="S23" i="1"/>
  <c r="S22" i="1"/>
  <c r="V21" i="1"/>
  <c r="U21" i="1"/>
  <c r="T21" i="1"/>
  <c r="S21" i="1"/>
  <c r="V20" i="1"/>
  <c r="U20" i="1"/>
  <c r="T20" i="1"/>
  <c r="S20" i="1"/>
  <c r="V19" i="1"/>
  <c r="U19" i="1"/>
  <c r="T19" i="1"/>
  <c r="S19" i="1"/>
  <c r="V18" i="1"/>
  <c r="U18" i="1"/>
  <c r="T18" i="1"/>
  <c r="S18" i="1"/>
  <c r="V17" i="1"/>
  <c r="U17" i="1"/>
  <c r="T17" i="1"/>
  <c r="S17" i="1"/>
  <c r="V16" i="1"/>
  <c r="U16" i="1"/>
  <c r="T16" i="1"/>
  <c r="S16" i="1"/>
  <c r="V14" i="1"/>
  <c r="U14" i="1"/>
  <c r="T14" i="1"/>
  <c r="S14" i="1"/>
  <c r="V13" i="1"/>
  <c r="U13" i="1"/>
  <c r="T13" i="1"/>
  <c r="S13" i="1"/>
  <c r="V11" i="1"/>
  <c r="U11" i="1"/>
  <c r="T11" i="1"/>
  <c r="S11" i="1"/>
  <c r="V10" i="1"/>
  <c r="U10" i="1"/>
  <c r="T10" i="1"/>
  <c r="S10" i="1"/>
  <c r="V9" i="1"/>
  <c r="U9" i="1"/>
  <c r="T9" i="1"/>
  <c r="S9" i="1"/>
  <c r="R15" i="1"/>
  <c r="Q15" i="1"/>
  <c r="P15" i="1"/>
  <c r="O15" i="1"/>
  <c r="N15" i="1"/>
  <c r="M15" i="1"/>
  <c r="L15" i="1"/>
  <c r="K15" i="1"/>
  <c r="J15" i="1"/>
  <c r="R12" i="1"/>
  <c r="Q12" i="1"/>
  <c r="P12" i="1"/>
  <c r="O12" i="1"/>
  <c r="N12" i="1"/>
  <c r="M12" i="1"/>
  <c r="L12" i="1"/>
  <c r="K12" i="1"/>
  <c r="J12" i="1"/>
  <c r="R8" i="1"/>
  <c r="Q8" i="1"/>
  <c r="P8" i="1"/>
  <c r="O8" i="1"/>
  <c r="N8" i="1"/>
  <c r="M8" i="1"/>
  <c r="L8" i="1"/>
  <c r="K8" i="1"/>
  <c r="J8" i="1"/>
  <c r="R40" i="1"/>
  <c r="Q40" i="1"/>
  <c r="P40" i="1"/>
  <c r="O40" i="1"/>
  <c r="N40" i="1"/>
  <c r="M40" i="1"/>
  <c r="L40" i="1"/>
  <c r="K40" i="1"/>
  <c r="J40" i="1"/>
  <c r="R37" i="1"/>
  <c r="Q37" i="1"/>
  <c r="P37" i="1"/>
  <c r="O37" i="1"/>
  <c r="N37" i="1"/>
  <c r="M37" i="1"/>
  <c r="L37" i="1"/>
  <c r="K37" i="1"/>
  <c r="J37" i="1"/>
  <c r="V40" i="1" l="1"/>
  <c r="S8" i="1"/>
  <c r="S37" i="1"/>
  <c r="V12" i="1"/>
  <c r="S15" i="1"/>
  <c r="S40" i="1"/>
  <c r="S12" i="1"/>
  <c r="T8" i="1"/>
  <c r="U37" i="1"/>
  <c r="U8" i="1"/>
  <c r="U15" i="1"/>
  <c r="T37" i="1"/>
  <c r="V37" i="1"/>
  <c r="T40" i="1"/>
  <c r="V8" i="1"/>
  <c r="T12" i="1"/>
  <c r="V15" i="1"/>
  <c r="T15" i="1"/>
  <c r="U40" i="1"/>
  <c r="U12" i="1"/>
  <c r="M7" i="1"/>
  <c r="K7" i="1"/>
  <c r="K60" i="1" s="1"/>
  <c r="N7" i="1"/>
  <c r="N60" i="1" s="1"/>
  <c r="P7" i="1"/>
  <c r="L7" i="1"/>
  <c r="L60" i="1" s="1"/>
  <c r="O7" i="1"/>
  <c r="O60" i="1" s="1"/>
  <c r="R7" i="1"/>
  <c r="J7" i="1"/>
  <c r="J60" i="1" s="1"/>
  <c r="Q7" i="1"/>
  <c r="R60" i="1" l="1"/>
  <c r="V7" i="1"/>
  <c r="Q60" i="1"/>
  <c r="U7" i="1"/>
  <c r="P60" i="1"/>
  <c r="T7" i="1"/>
  <c r="M60" i="1"/>
  <c r="S7" i="1"/>
  <c r="T60" i="1" l="1"/>
  <c r="V60" i="1"/>
  <c r="S60" i="1"/>
  <c r="U60" i="1"/>
</calcChain>
</file>

<file path=xl/sharedStrings.xml><?xml version="1.0" encoding="utf-8"?>
<sst xmlns="http://schemas.openxmlformats.org/spreadsheetml/2006/main" count="461" uniqueCount="138">
  <si>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</si>
  <si>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</si>
  <si>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</si>
  <si>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</si>
  <si>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</si>
  <si>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</si>
  <si>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</si>
  <si>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</si>
  <si>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</si>
  <si>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</si>
  <si>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</si>
  <si>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</si>
  <si>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</si>
  <si>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</si>
  <si>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</si>
  <si>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</si>
  <si>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</si>
  <si>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</si>
  <si>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</si>
  <si>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</si>
  <si>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</si>
  <si>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</si>
  <si>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</si>
  <si>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</si>
  <si>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</si>
  <si>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</si>
  <si>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</si>
  <si>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</si>
  <si>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</si>
  <si>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</si>
  <si>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</si>
  <si>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</si>
  <si>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</si>
  <si>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</si>
  <si>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</si>
  <si>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</si>
  <si>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</si>
  <si>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</si>
  <si>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</si>
  <si>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</si>
  <si>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</si>
  <si>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</si>
  <si>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</si>
  <si>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</si>
  <si>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</si>
  <si>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</si>
  <si>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</si>
  <si>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</si>
  <si>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</si>
  <si>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</si>
  <si>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</si>
  <si>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</si>
  <si>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</si>
  <si>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</si>
  <si>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</si>
  <si>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</si>
  <si>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</si>
  <si>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</si>
  <si>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</si>
  <si>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</si>
  <si>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</si>
  <si>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</si>
  <si>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</si>
  <si>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</si>
  <si>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</si>
  <si>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</si>
  <si>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</si>
  <si>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</si>
  <si>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</si>
  <si>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</si>
  <si>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</si>
  <si>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</si>
  <si>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</si>
  <si>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</si>
  <si>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</si>
  <si>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</si>
  <si>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</si>
  <si>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</si>
  <si>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</si>
  <si>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</si>
  <si>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</si>
  <si>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</si>
  <si>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</si>
  <si>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</si>
  <si>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</si>
  <si>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</si>
  <si>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</si>
  <si>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</si>
  <si>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</si>
  <si>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</si>
  <si>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</si>
  <si>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</si>
  <si>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</si>
  <si>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</si>
  <si>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</si>
  <si>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</si>
  <si>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</si>
  <si>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</si>
  <si>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</si>
  <si>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</si>
  <si>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</si>
  <si>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</si>
  <si>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</si>
  <si>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</si>
  <si>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</si>
  <si>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</si>
  <si>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</si>
  <si>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</si>
  <si>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</si>
  <si>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</si>
  <si>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</si>
  <si>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</si>
  <si>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</si>
  <si>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</si>
  <si>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</si>
  <si>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</si>
  <si>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 xml:space="preserve">GASTOS DE INVERSION </t>
  </si>
  <si>
    <t xml:space="preserve">GASTOS POR TRIBUTOS, MULTAS, SANCIONES E INTERESES DE MORA </t>
  </si>
  <si>
    <t>TOTAL PRESUPUESTO A+C</t>
  </si>
  <si>
    <t>TRANSFERENCIAS CORRIENTES</t>
  </si>
  <si>
    <t>APROPIACION SIN COMPROMETER</t>
  </si>
  <si>
    <t>MINISTERIO DE COMERCIO INDUSTRIA Y TURISMO</t>
  </si>
  <si>
    <t>EJECUCION PRESUPUESTAL ACUMULADA CON CORTE AL 30 DE SEPTIEMBRE DE 2021</t>
  </si>
  <si>
    <t xml:space="preserve">UNIDAD EJECUTORA 3501-01-000 GESTION GENERAL </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</si>
  <si>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</si>
  <si>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</si>
  <si>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</si>
  <si>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No.0081 " Por la cual se efectua un traslado en el presupuesto de funcionamiento de la Secciòn 3501 Ministerio de Comercio, Industria y Turismo, Unidad Ejecutora 3501-01 Gestiòn General en la vigencia fiscal 2021"</t>
  </si>
  <si>
    <t>Nota No. 4 : Resoluciòn No.0103 " Por la cual se efectua un traslado en el presupuesto de funcionamiento de la Secciòn 3501 Ministerio de Comercio, Industria y Turismo, Unidad Ejecutora 3501-01 Gestiòn General en la vigencia fiscal 2021"</t>
  </si>
  <si>
    <t>Nota No. 5 : Decreto No. 359 del 7 de abril de 2021 " Por el cual se efectùa un ajuste en el Presupuesto General de la Naciòn para la vigencia fiscal 2021"</t>
  </si>
  <si>
    <t>Nota No. 6 : Resoluciòn No.0765 del 13 de abril de 2021 " Por la cual se efectùa una distibuciòn en el Presupuesto de Gastos de Inversiòn del Ministerio de Hacienda y Crèdito Pùblico para la vigencia fiscal de 2021"</t>
  </si>
  <si>
    <t>Nota No. 7 : Resoluciòn No.143 del 14 de mayo del  2021 " Por la cual se efectùa una distribuciòn del Presupuesto de Inversiòn contenida en el anexo del Decreto de Liquidaciòn del Presupuesto General de la Naciòn para la vigencia fiscal de 2021".</t>
  </si>
  <si>
    <t>Nota No. 8 : Resoluciòn No.1518 del 1 de julio de  2021 " Por la cual se efectùa una distribuciòn en el  Presupuesto de Gastos de Funcionamiento del Ministerio de Hacienda y Crèdito Pùblico para la vigencia fiscal de 2021".</t>
  </si>
  <si>
    <t>Nota No. 9 : Resoluciòn No.1783 del 27 de julio de  2021 " Por la cual se efectùa una distribuciòn en el Presupuesto de Gastos de Funcionamiento del Ministerio de Hacienda y Crèdito Pùblico para la vigencia fiscal de 2021".</t>
  </si>
  <si>
    <t>COMP/ APR</t>
  </si>
  <si>
    <t>OBLIG/ APR</t>
  </si>
  <si>
    <t>PAGO/ APR</t>
  </si>
  <si>
    <t>FECHA DE GENERACION : OCTUBRE 01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</si>
</sst>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164" formatCode="[$-1240A]&quot;$&quot;\ #,##0.00;\-&quot;$&quot;\ #,##0.00"/>
    <numFmt numFmtId="165" formatCode="[$-1240A]&quot;$&quot;\ #,##0.00;\(&quot;$&quot;\ #,##0.00\)"/>
  </numFmts>
  <fonts count="11" x14ac:knownFonts="1">
    <font>
      <sz val="11"/>
      <color rgb="FF000000"/>
      <name val="Calibri"/>
      <family val="2"/>
      <scheme val="minor"/>
    </font>
    <font>
      <sz val="11"/>
      <name val="Calibri"/>
      <family val="2"/>
    </font>
    <font>
      <sz val="8"/>
      <color rgb="FF000000"/>
      <name val="Arial"/>
      <family val="2"/>
    </font>
    <font>
      <b/>
      <sz val="8"/>
      <color rgb="FF000000"/>
      <name val="Arial"/>
      <family val="2"/>
    </font>
    <font>
      <sz val="8"/>
      <name val="Arial"/>
      <family val="2"/>
    </font>
    <font>
      <b/>
      <sz val="8"/>
      <color theme="0"/>
      <name val="Arial"/>
      <family val="2"/>
    </font>
    <font>
      <b/>
      <sz val="8"/>
      <color theme="1" tint="4.9989318521683403E-2"/>
      <name val="Arial"/>
      <family val="2"/>
    </font>
    <font>
      <sz val="8"/>
      <color theme="1" tint="4.9989318521683403E-2"/>
      <name val="Arial"/>
      <family val="2"/>
    </font>
    <font>
      <sz val="8"/>
      <color theme="0"/>
      <name val="Arial"/>
      <family val="2"/>
    </font>
    <font>
      <b/>
      <sz val="12"/>
      <color rgb="FF000000"/>
      <name val="Arial Narrow"/>
      <family val="2"/>
    </font>
    <font>
      <sz val="12"/>
      <name val="Arial Narrow"/>
      <family val="2"/>
    </font>
  </fonts>
  <fills count="5">
    <fill>
      <patternFill patternType="none"/>
    </fill>
    <fill>
      <patternFill patternType="gray125"/>
    </fill>
    <fill>
      <patternFill patternType="solid">
        <fgColor theme="3" tint="-0.249977111117893"/>
        <bgColor indexed="64"/>
      </patternFill>
    </fill>
    <fill>
      <patternFill patternType="solid">
        <fgColor theme="4" tint="0.79998168889431442"/>
        <bgColor indexed="64"/>
      </patternFill>
    </fill>
    <fill>
      <patternFill patternType="solid">
        <fgColor theme="3" tint="0.39997558519241921"/>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3">
    <xf numFmtId="0" fontId="1" fillId="0" borderId="0" xfId="0" applyFont="1" applyFill="1" applyBorder="1"/>
    <xf numFmtId="0" fontId="3" fillId="0" borderId="0" xfId="0" applyNumberFormat="1" applyFont="1" applyFill="1" applyBorder="1" applyAlignment="1">
      <alignment horizontal="center" vertical="center" wrapText="1" readingOrder="1"/>
    </xf>
    <xf numFmtId="0" fontId="4" fillId="0" borderId="0" xfId="0" applyFont="1" applyFill="1" applyBorder="1"/>
    <xf numFmtId="0" fontId="7" fillId="0" borderId="0" xfId="0" applyFont="1" applyFill="1" applyBorder="1"/>
    <xf numFmtId="10" fontId="7" fillId="0" borderId="0" xfId="0" applyNumberFormat="1" applyFont="1" applyFill="1" applyBorder="1"/>
    <xf numFmtId="10" fontId="4" fillId="0" borderId="0" xfId="0" applyNumberFormat="1" applyFont="1" applyFill="1" applyBorder="1"/>
    <xf numFmtId="10" fontId="1" fillId="0" borderId="0" xfId="0" applyNumberFormat="1" applyFont="1" applyFill="1" applyBorder="1"/>
    <xf numFmtId="10" fontId="4" fillId="0" borderId="0" xfId="0" applyNumberFormat="1" applyFont="1" applyFill="1" applyBorder="1" applyAlignment="1">
      <alignment horizontal="right"/>
    </xf>
    <xf numFmtId="0" fontId="5" fillId="2" borderId="1" xfId="0" applyNumberFormat="1" applyFont="1" applyFill="1" applyBorder="1" applyAlignment="1">
      <alignment horizontal="center" vertical="center" wrapText="1" readingOrder="1"/>
    </xf>
    <xf numFmtId="7" fontId="7" fillId="0" borderId="1" xfId="0" applyNumberFormat="1" applyFont="1" applyFill="1" applyBorder="1" applyAlignment="1">
      <alignment horizontal="right" vertical="center" wrapText="1"/>
    </xf>
    <xf numFmtId="10" fontId="7" fillId="0" borderId="1" xfId="0" applyNumberFormat="1" applyFont="1" applyFill="1" applyBorder="1" applyAlignment="1">
      <alignment horizontal="right" vertical="center" wrapText="1"/>
    </xf>
    <xf numFmtId="0" fontId="6" fillId="0" borderId="1" xfId="0" applyNumberFormat="1" applyFont="1" applyFill="1" applyBorder="1" applyAlignment="1">
      <alignment horizontal="left" vertical="center" wrapText="1" readingOrder="1"/>
    </xf>
    <xf numFmtId="7" fontId="6" fillId="0" borderId="1" xfId="0" applyNumberFormat="1" applyFont="1" applyFill="1" applyBorder="1" applyAlignment="1">
      <alignment horizontal="right" vertical="center" wrapText="1" readingOrder="1"/>
    </xf>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164" fontId="2" fillId="0" borderId="1" xfId="0" applyNumberFormat="1" applyFont="1" applyFill="1" applyBorder="1" applyAlignment="1">
      <alignment horizontal="right" vertical="center" wrapText="1" readingOrder="1"/>
    </xf>
    <xf numFmtId="0" fontId="5" fillId="0" borderId="1" xfId="0" applyNumberFormat="1" applyFont="1" applyFill="1" applyBorder="1" applyAlignment="1">
      <alignment horizontal="center" vertical="center" wrapText="1" readingOrder="1"/>
    </xf>
    <xf numFmtId="0" fontId="6" fillId="3" borderId="1" xfId="0" applyNumberFormat="1" applyFont="1" applyFill="1" applyBorder="1" applyAlignment="1">
      <alignment horizontal="center" vertical="center" wrapText="1" readingOrder="1"/>
    </xf>
    <xf numFmtId="0" fontId="5" fillId="3" borderId="1" xfId="0" applyNumberFormat="1" applyFont="1" applyFill="1" applyBorder="1" applyAlignment="1">
      <alignment horizontal="center" vertical="center" wrapText="1" readingOrder="1"/>
    </xf>
    <xf numFmtId="0" fontId="6" fillId="3" borderId="1" xfId="0" applyNumberFormat="1" applyFont="1" applyFill="1" applyBorder="1" applyAlignment="1">
      <alignment horizontal="left" vertical="center" wrapText="1" readingOrder="1"/>
    </xf>
    <xf numFmtId="164" fontId="6" fillId="3" borderId="1" xfId="0" applyNumberFormat="1" applyFont="1" applyFill="1" applyBorder="1" applyAlignment="1">
      <alignment horizontal="right" vertical="center" wrapText="1" readingOrder="1"/>
    </xf>
    <xf numFmtId="7" fontId="6" fillId="3" borderId="1" xfId="0" applyNumberFormat="1" applyFont="1" applyFill="1" applyBorder="1" applyAlignment="1">
      <alignment horizontal="right" vertical="center" wrapText="1"/>
    </xf>
    <xf numFmtId="10" fontId="6" fillId="3" borderId="1" xfId="0" applyNumberFormat="1" applyFont="1" applyFill="1" applyBorder="1" applyAlignment="1">
      <alignment horizontal="right" vertical="center" wrapText="1"/>
    </xf>
    <xf numFmtId="0" fontId="3" fillId="3"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64" fontId="3" fillId="3" borderId="1" xfId="0" applyNumberFormat="1" applyFont="1" applyFill="1" applyBorder="1" applyAlignment="1">
      <alignment horizontal="right" vertical="center" wrapText="1" readingOrder="1"/>
    </xf>
    <xf numFmtId="0" fontId="6" fillId="0" borderId="1" xfId="0" applyNumberFormat="1" applyFont="1" applyFill="1" applyBorder="1" applyAlignment="1">
      <alignment horizontal="center" vertical="center" wrapText="1" readingOrder="1"/>
    </xf>
    <xf numFmtId="4" fontId="4" fillId="0" borderId="0" xfId="0" applyNumberFormat="1" applyFont="1" applyFill="1" applyBorder="1"/>
    <xf numFmtId="165" fontId="4" fillId="0" borderId="0" xfId="0" applyNumberFormat="1" applyFont="1" applyFill="1" applyBorder="1"/>
    <xf numFmtId="0" fontId="1" fillId="0" borderId="0" xfId="0" applyFont="1" applyFill="1" applyBorder="1" applyAlignment="1">
      <alignment horizontal="right" readingOrder="1"/>
    </xf>
    <xf numFmtId="0" fontId="2" fillId="0" borderId="0" xfId="0" applyFont="1" applyFill="1" applyBorder="1" applyAlignment="1">
      <alignment horizontal="right" vertical="center" wrapText="1" readingOrder="1"/>
    </xf>
    <xf numFmtId="10" fontId="1" fillId="0" borderId="0" xfId="0" applyNumberFormat="1" applyFont="1" applyFill="1" applyBorder="1" applyAlignment="1">
      <alignment horizontal="right"/>
    </xf>
    <xf numFmtId="0" fontId="1" fillId="0" borderId="0" xfId="0" applyFont="1" applyFill="1" applyBorder="1" applyAlignment="1">
      <alignment vertical="center" wrapText="1"/>
    </xf>
    <xf numFmtId="10" fontId="1" fillId="0" borderId="0" xfId="0" applyNumberFormat="1" applyFont="1" applyFill="1" applyBorder="1" applyAlignment="1">
      <alignment vertical="center" wrapText="1"/>
    </xf>
    <xf numFmtId="165" fontId="2" fillId="0" borderId="0" xfId="0" applyNumberFormat="1" applyFont="1" applyFill="1" applyBorder="1" applyAlignment="1">
      <alignment horizontal="right" vertical="center" wrapText="1" readingOrder="1"/>
    </xf>
    <xf numFmtId="4" fontId="2" fillId="0" borderId="0" xfId="0" applyNumberFormat="1" applyFont="1" applyFill="1" applyBorder="1" applyAlignment="1">
      <alignment horizontal="right" vertical="center" wrapText="1" readingOrder="1"/>
    </xf>
    <xf numFmtId="0" fontId="8" fillId="4" borderId="1" xfId="0" applyFont="1" applyFill="1" applyBorder="1" applyAlignment="1">
      <alignment horizontal="centerContinuous" vertical="center" wrapText="1"/>
    </xf>
    <xf numFmtId="0" fontId="8" fillId="4" borderId="1" xfId="0" applyFont="1" applyFill="1" applyBorder="1" applyAlignment="1">
      <alignment horizontal="center" vertical="center" wrapText="1"/>
    </xf>
    <xf numFmtId="0" fontId="9" fillId="0" borderId="0" xfId="0" applyNumberFormat="1" applyFont="1" applyFill="1" applyBorder="1" applyAlignment="1">
      <alignment horizontal="center" vertical="center" wrapText="1" readingOrder="1"/>
    </xf>
    <xf numFmtId="0" fontId="1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readingOrder="1"/>
    </xf>
    <xf numFmtId="0" fontId="1"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199612</xdr:colOff>
      <xdr:row>2</xdr:row>
      <xdr:rowOff>85725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42812"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5"/>
  <sheetViews>
    <sheetView showGridLines="0" tabSelected="1" topLeftCell="A2" workbookViewId="0">
      <selection activeCell="M6" sqref="M6"/>
    </sheetView>
  </sheetViews>
  <sheetFormatPr baseColWidth="10" defaultRowHeight="15" x14ac:dyDescent="0.25"/>
  <cols>
    <col min="1" max="4" width="5.42578125" customWidth="1"/>
    <col min="5" max="5" width="5.140625" customWidth="1"/>
    <col min="6" max="6" width="6.5703125" customWidth="1"/>
    <col min="7" max="8" width="3.85546875" customWidth="1"/>
    <col min="9" max="9" width="27.5703125" customWidth="1"/>
    <col min="10" max="10" width="18.85546875" customWidth="1"/>
    <col min="11" max="11" width="17.28515625" customWidth="1"/>
    <col min="12" max="12" width="16.85546875" customWidth="1"/>
    <col min="13" max="13" width="18.140625" customWidth="1"/>
    <col min="14" max="14" width="18" customWidth="1"/>
    <col min="15" max="15" width="16.42578125" customWidth="1"/>
    <col min="16" max="16" width="17.5703125" customWidth="1"/>
    <col min="17" max="17" width="16.42578125" customWidth="1"/>
    <col min="18" max="18" width="16.28515625" customWidth="1"/>
    <col min="19" max="19" width="16.7109375" customWidth="1"/>
    <col min="20" max="21" width="7.140625" customWidth="1"/>
    <col min="22" max="22" width="6.85546875" customWidth="1"/>
  </cols>
  <sheetData>
    <row r="1" spans="1:28" x14ac:dyDescent="0.25">
      <c r="W1" s="2"/>
      <c r="X1" s="2"/>
      <c r="Y1" s="2"/>
      <c r="Z1" s="2"/>
      <c r="AA1" s="2"/>
      <c r="AB1" s="2"/>
    </row>
    <row r="2" spans="1:28" ht="15.75" x14ac:dyDescent="0.25">
      <c r="A2" s="38" t="s">
        <v>121</v>
      </c>
      <c r="B2" s="39"/>
      <c r="C2" s="39"/>
      <c r="D2" s="39"/>
      <c r="E2" s="39"/>
      <c r="F2" s="39"/>
      <c r="G2" s="39"/>
      <c r="H2" s="39"/>
      <c r="I2" s="39"/>
      <c r="J2" s="39"/>
      <c r="K2" s="39"/>
      <c r="L2" s="39"/>
      <c r="M2" s="39"/>
      <c r="N2" s="39"/>
      <c r="O2" s="39"/>
      <c r="P2" s="39"/>
      <c r="Q2" s="39"/>
      <c r="R2" s="39"/>
      <c r="S2" s="39"/>
      <c r="T2" s="39"/>
      <c r="U2" s="39"/>
      <c r="V2" s="39"/>
      <c r="W2" s="2"/>
      <c r="X2" s="2"/>
      <c r="Y2" s="2"/>
      <c r="Z2" s="2"/>
      <c r="AA2" s="2"/>
      <c r="AB2" s="2"/>
    </row>
    <row r="3" spans="1:28" ht="15.75" x14ac:dyDescent="0.25">
      <c r="A3" s="38" t="s">
        <v>122</v>
      </c>
      <c r="B3" s="39"/>
      <c r="C3" s="39"/>
      <c r="D3" s="39"/>
      <c r="E3" s="39"/>
      <c r="F3" s="39"/>
      <c r="G3" s="39"/>
      <c r="H3" s="39"/>
      <c r="I3" s="39"/>
      <c r="J3" s="39"/>
      <c r="K3" s="39"/>
      <c r="L3" s="39"/>
      <c r="M3" s="39"/>
      <c r="N3" s="39"/>
      <c r="O3" s="39"/>
      <c r="P3" s="39"/>
      <c r="Q3" s="39"/>
      <c r="R3" s="39"/>
      <c r="S3" s="39"/>
      <c r="T3" s="39"/>
      <c r="U3" s="39"/>
      <c r="V3" s="39"/>
      <c r="W3" s="2"/>
      <c r="X3" s="2"/>
      <c r="Y3" s="2"/>
      <c r="Z3" s="2"/>
      <c r="AA3" s="2"/>
      <c r="AB3" s="2"/>
    </row>
    <row r="4" spans="1:28" x14ac:dyDescent="0.25">
      <c r="A4" s="38" t="s">
        <v>123</v>
      </c>
      <c r="B4" s="40"/>
      <c r="C4" s="40"/>
      <c r="D4" s="40"/>
      <c r="E4" s="40"/>
      <c r="F4" s="40"/>
      <c r="G4" s="40"/>
      <c r="H4" s="40"/>
      <c r="I4" s="40"/>
      <c r="J4" s="40"/>
      <c r="K4" s="40"/>
      <c r="L4" s="40"/>
      <c r="M4" s="40"/>
      <c r="N4" s="40"/>
      <c r="O4" s="40"/>
      <c r="P4" s="40"/>
      <c r="Q4" s="40"/>
      <c r="R4" s="40"/>
      <c r="S4" s="40"/>
      <c r="T4" s="40"/>
      <c r="U4" s="40"/>
      <c r="V4" s="40"/>
      <c r="W4" s="2"/>
      <c r="X4" s="2"/>
      <c r="Y4" s="2"/>
      <c r="Z4" s="2"/>
      <c r="AA4" s="2"/>
      <c r="AB4" s="2"/>
    </row>
    <row r="5" spans="1:28" ht="15.75"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41" t="s">
        <v>137</v>
      </c>
      <c r="S5" s="42"/>
      <c r="T5" s="42"/>
      <c r="U5" s="42"/>
      <c r="V5" s="42"/>
      <c r="W5" s="2"/>
      <c r="X5" s="2"/>
      <c r="Y5" s="2"/>
      <c r="Z5" s="2"/>
      <c r="AA5" s="2"/>
      <c r="AB5" s="2"/>
    </row>
    <row r="6" spans="1:28" ht="35.1" customHeight="1" thickTop="1" thickBot="1" x14ac:dyDescent="0.3">
      <c r="A6" s="8" t="s">
        <v>1</v>
      </c>
      <c r="B6" s="8" t="s">
        <v>2</v>
      </c>
      <c r="C6" s="8" t="s">
        <v>3</v>
      </c>
      <c r="D6" s="8" t="s">
        <v>4</v>
      </c>
      <c r="E6" s="8" t="s">
        <v>5</v>
      </c>
      <c r="F6" s="8" t="s">
        <v>6</v>
      </c>
      <c r="G6" s="8" t="s">
        <v>7</v>
      </c>
      <c r="H6" s="8" t="s">
        <v>8</v>
      </c>
      <c r="I6" s="8" t="s">
        <v>9</v>
      </c>
      <c r="J6" s="8" t="s">
        <v>10</v>
      </c>
      <c r="K6" s="8" t="s">
        <v>11</v>
      </c>
      <c r="L6" s="8" t="s">
        <v>12</v>
      </c>
      <c r="M6" s="8" t="s">
        <v>13</v>
      </c>
      <c r="N6" s="8" t="s">
        <v>14</v>
      </c>
      <c r="O6" s="8" t="s">
        <v>15</v>
      </c>
      <c r="P6" s="8" t="s">
        <v>16</v>
      </c>
      <c r="Q6" s="8" t="s">
        <v>17</v>
      </c>
      <c r="R6" s="8" t="s">
        <v>18</v>
      </c>
      <c r="S6" s="36" t="s">
        <v>120</v>
      </c>
      <c r="T6" s="37" t="s">
        <v>134</v>
      </c>
      <c r="U6" s="37" t="s">
        <v>135</v>
      </c>
      <c r="V6" s="37" t="s">
        <v>136</v>
      </c>
      <c r="W6" s="4"/>
      <c r="X6" s="3"/>
      <c r="Y6" s="2"/>
      <c r="Z6" s="2"/>
      <c r="AA6" s="2"/>
      <c r="AB6" s="2"/>
    </row>
    <row r="7" spans="1:28" ht="35.1" customHeight="1" thickTop="1" thickBot="1" x14ac:dyDescent="0.3">
      <c r="A7" s="26" t="s">
        <v>19</v>
      </c>
      <c r="B7" s="16"/>
      <c r="C7" s="16"/>
      <c r="D7" s="16"/>
      <c r="E7" s="16"/>
      <c r="F7" s="16"/>
      <c r="G7" s="16"/>
      <c r="H7" s="16"/>
      <c r="I7" s="11" t="s">
        <v>114</v>
      </c>
      <c r="J7" s="12">
        <f>+J8+J12+J15+J37</f>
        <v>423160702000</v>
      </c>
      <c r="K7" s="12">
        <f t="shared" ref="K7:R7" si="0">+K8+K12+K15+K37</f>
        <v>64166800000</v>
      </c>
      <c r="L7" s="12">
        <f t="shared" si="0"/>
        <v>88329306000</v>
      </c>
      <c r="M7" s="12">
        <f t="shared" si="0"/>
        <v>398998196000</v>
      </c>
      <c r="N7" s="12">
        <f t="shared" si="0"/>
        <v>381638159935.55005</v>
      </c>
      <c r="O7" s="12">
        <f t="shared" si="0"/>
        <v>17360036064.450001</v>
      </c>
      <c r="P7" s="12">
        <f t="shared" si="0"/>
        <v>362986904202.28003</v>
      </c>
      <c r="Q7" s="12">
        <f t="shared" si="0"/>
        <v>290540479649.10999</v>
      </c>
      <c r="R7" s="12">
        <f t="shared" si="0"/>
        <v>267894154564.79001</v>
      </c>
      <c r="S7" s="9">
        <f t="shared" ref="S7:S38" si="1">+M7-P7</f>
        <v>36011291797.719971</v>
      </c>
      <c r="T7" s="10">
        <f t="shared" ref="T7:T21" si="2">+P7/M7</f>
        <v>0.90974572777837825</v>
      </c>
      <c r="U7" s="10">
        <f t="shared" ref="U7:U21" si="3">+Q7/M7</f>
        <v>0.72817492049289867</v>
      </c>
      <c r="V7" s="10">
        <f t="shared" ref="V7:V21" si="4">+R7/M7</f>
        <v>0.67141695689468739</v>
      </c>
      <c r="W7" s="4"/>
      <c r="X7" s="3"/>
      <c r="Y7" s="2"/>
      <c r="Z7" s="2"/>
      <c r="AA7" s="2"/>
      <c r="AB7" s="2"/>
    </row>
    <row r="8" spans="1:28" ht="35.1" customHeight="1" thickTop="1" thickBot="1" x14ac:dyDescent="0.3">
      <c r="A8" s="17" t="s">
        <v>19</v>
      </c>
      <c r="B8" s="18"/>
      <c r="C8" s="18"/>
      <c r="D8" s="18"/>
      <c r="E8" s="18"/>
      <c r="F8" s="18"/>
      <c r="G8" s="18"/>
      <c r="H8" s="18"/>
      <c r="I8" s="19" t="s">
        <v>113</v>
      </c>
      <c r="J8" s="20">
        <f>SUM(J9:J11)</f>
        <v>41107301000</v>
      </c>
      <c r="K8" s="20">
        <f t="shared" ref="K8:R8" si="5">SUM(K9:K11)</f>
        <v>0</v>
      </c>
      <c r="L8" s="20">
        <f t="shared" si="5"/>
        <v>0</v>
      </c>
      <c r="M8" s="20">
        <f t="shared" si="5"/>
        <v>41107301000</v>
      </c>
      <c r="N8" s="20">
        <f t="shared" si="5"/>
        <v>41107301000</v>
      </c>
      <c r="O8" s="20">
        <f t="shared" si="5"/>
        <v>0</v>
      </c>
      <c r="P8" s="20">
        <f t="shared" si="5"/>
        <v>26999999724</v>
      </c>
      <c r="Q8" s="20">
        <f t="shared" si="5"/>
        <v>26826528229</v>
      </c>
      <c r="R8" s="20">
        <f t="shared" si="5"/>
        <v>26826528229</v>
      </c>
      <c r="S8" s="21">
        <f t="shared" si="1"/>
        <v>14107301276</v>
      </c>
      <c r="T8" s="22">
        <f t="shared" si="2"/>
        <v>0.656817622835418</v>
      </c>
      <c r="U8" s="22">
        <f t="shared" si="3"/>
        <v>0.65259765483022103</v>
      </c>
      <c r="V8" s="22">
        <f t="shared" si="4"/>
        <v>0.65259765483022103</v>
      </c>
      <c r="W8" s="5"/>
      <c r="X8" s="2"/>
      <c r="Y8" s="2"/>
      <c r="Z8" s="2"/>
      <c r="AA8" s="2"/>
      <c r="AB8" s="2"/>
    </row>
    <row r="9" spans="1:28" ht="35.1" customHeight="1" thickTop="1" thickBot="1" x14ac:dyDescent="0.3">
      <c r="A9" s="13" t="s">
        <v>19</v>
      </c>
      <c r="B9" s="13" t="s">
        <v>20</v>
      </c>
      <c r="C9" s="13" t="s">
        <v>20</v>
      </c>
      <c r="D9" s="13" t="s">
        <v>20</v>
      </c>
      <c r="E9" s="13"/>
      <c r="F9" s="13" t="s">
        <v>21</v>
      </c>
      <c r="G9" s="13" t="s">
        <v>22</v>
      </c>
      <c r="H9" s="13" t="s">
        <v>23</v>
      </c>
      <c r="I9" s="14" t="s">
        <v>24</v>
      </c>
      <c r="J9" s="15">
        <v>22729521000</v>
      </c>
      <c r="K9" s="15">
        <v>0</v>
      </c>
      <c r="L9" s="15">
        <v>0</v>
      </c>
      <c r="M9" s="15">
        <v>22729521000</v>
      </c>
      <c r="N9" s="15">
        <v>22729521000</v>
      </c>
      <c r="O9" s="15">
        <v>0</v>
      </c>
      <c r="P9" s="15">
        <v>15397646366</v>
      </c>
      <c r="Q9" s="15">
        <v>15397646366</v>
      </c>
      <c r="R9" s="15">
        <v>15397646366</v>
      </c>
      <c r="S9" s="9">
        <f t="shared" si="1"/>
        <v>7331874634</v>
      </c>
      <c r="T9" s="10">
        <f t="shared" si="2"/>
        <v>0.67742942607545487</v>
      </c>
      <c r="U9" s="10">
        <f t="shared" si="3"/>
        <v>0.67742942607545487</v>
      </c>
      <c r="V9" s="10">
        <f t="shared" si="4"/>
        <v>0.67742942607545487</v>
      </c>
      <c r="W9" s="5"/>
      <c r="X9" s="2"/>
      <c r="Y9" s="2"/>
      <c r="Z9" s="2"/>
      <c r="AA9" s="2"/>
      <c r="AB9" s="2"/>
    </row>
    <row r="10" spans="1:28" ht="35.1" customHeight="1" thickTop="1" thickBot="1" x14ac:dyDescent="0.3">
      <c r="A10" s="13" t="s">
        <v>19</v>
      </c>
      <c r="B10" s="13" t="s">
        <v>20</v>
      </c>
      <c r="C10" s="13" t="s">
        <v>20</v>
      </c>
      <c r="D10" s="13" t="s">
        <v>25</v>
      </c>
      <c r="E10" s="13"/>
      <c r="F10" s="13" t="s">
        <v>21</v>
      </c>
      <c r="G10" s="13" t="s">
        <v>22</v>
      </c>
      <c r="H10" s="13" t="s">
        <v>23</v>
      </c>
      <c r="I10" s="14" t="s">
        <v>26</v>
      </c>
      <c r="J10" s="15">
        <v>8268406000</v>
      </c>
      <c r="K10" s="15">
        <v>0</v>
      </c>
      <c r="L10" s="15">
        <v>0</v>
      </c>
      <c r="M10" s="15">
        <v>8268406000</v>
      </c>
      <c r="N10" s="15">
        <v>8268406000</v>
      </c>
      <c r="O10" s="15">
        <v>0</v>
      </c>
      <c r="P10" s="15">
        <v>5849147570</v>
      </c>
      <c r="Q10" s="15">
        <v>5675676075</v>
      </c>
      <c r="R10" s="15">
        <v>5675676075</v>
      </c>
      <c r="S10" s="9">
        <f t="shared" si="1"/>
        <v>2419258430</v>
      </c>
      <c r="T10" s="10">
        <f t="shared" si="2"/>
        <v>0.70740933258478111</v>
      </c>
      <c r="U10" s="10">
        <f t="shared" si="3"/>
        <v>0.68642929181271461</v>
      </c>
      <c r="V10" s="10">
        <f t="shared" si="4"/>
        <v>0.68642929181271461</v>
      </c>
      <c r="W10" s="5"/>
      <c r="X10" s="2"/>
      <c r="Y10" s="2"/>
      <c r="Z10" s="2"/>
      <c r="AA10" s="2"/>
      <c r="AB10" s="2"/>
    </row>
    <row r="11" spans="1:28" ht="35.1" customHeight="1" thickTop="1" thickBot="1" x14ac:dyDescent="0.3">
      <c r="A11" s="13" t="s">
        <v>19</v>
      </c>
      <c r="B11" s="13" t="s">
        <v>20</v>
      </c>
      <c r="C11" s="13" t="s">
        <v>20</v>
      </c>
      <c r="D11" s="13" t="s">
        <v>27</v>
      </c>
      <c r="E11" s="13"/>
      <c r="F11" s="13" t="s">
        <v>21</v>
      </c>
      <c r="G11" s="13" t="s">
        <v>22</v>
      </c>
      <c r="H11" s="13" t="s">
        <v>23</v>
      </c>
      <c r="I11" s="14" t="s">
        <v>28</v>
      </c>
      <c r="J11" s="15">
        <v>10109374000</v>
      </c>
      <c r="K11" s="15">
        <v>0</v>
      </c>
      <c r="L11" s="15">
        <v>0</v>
      </c>
      <c r="M11" s="15">
        <v>10109374000</v>
      </c>
      <c r="N11" s="15">
        <v>10109374000</v>
      </c>
      <c r="O11" s="15">
        <v>0</v>
      </c>
      <c r="P11" s="15">
        <v>5753205788</v>
      </c>
      <c r="Q11" s="15">
        <v>5753205788</v>
      </c>
      <c r="R11" s="15">
        <v>5753205788</v>
      </c>
      <c r="S11" s="9">
        <f t="shared" si="1"/>
        <v>4356168212</v>
      </c>
      <c r="T11" s="10">
        <f t="shared" si="2"/>
        <v>0.5690961466061103</v>
      </c>
      <c r="U11" s="10">
        <f t="shared" si="3"/>
        <v>0.5690961466061103</v>
      </c>
      <c r="V11" s="10">
        <f t="shared" si="4"/>
        <v>0.5690961466061103</v>
      </c>
      <c r="W11" s="5"/>
      <c r="X11" s="2"/>
      <c r="Y11" s="2"/>
      <c r="Z11" s="2"/>
      <c r="AA11" s="2"/>
      <c r="AB11" s="2"/>
    </row>
    <row r="12" spans="1:28" ht="35.1" customHeight="1" thickTop="1" thickBot="1" x14ac:dyDescent="0.3">
      <c r="A12" s="23" t="s">
        <v>19</v>
      </c>
      <c r="B12" s="23"/>
      <c r="C12" s="23"/>
      <c r="D12" s="23"/>
      <c r="E12" s="23"/>
      <c r="F12" s="23"/>
      <c r="G12" s="23"/>
      <c r="H12" s="23"/>
      <c r="I12" s="24" t="s">
        <v>115</v>
      </c>
      <c r="J12" s="25">
        <f>+J13+J14</f>
        <v>19428254000</v>
      </c>
      <c r="K12" s="25">
        <f t="shared" ref="K12:R12" si="6">+K13+K14</f>
        <v>0</v>
      </c>
      <c r="L12" s="25">
        <f t="shared" si="6"/>
        <v>580000000</v>
      </c>
      <c r="M12" s="25">
        <f t="shared" si="6"/>
        <v>18848254000</v>
      </c>
      <c r="N12" s="25">
        <f t="shared" si="6"/>
        <v>17906684312.330002</v>
      </c>
      <c r="O12" s="25">
        <f t="shared" si="6"/>
        <v>941569687.66999996</v>
      </c>
      <c r="P12" s="25">
        <f t="shared" si="6"/>
        <v>17122754175.719999</v>
      </c>
      <c r="Q12" s="25">
        <f t="shared" si="6"/>
        <v>11875287752.690001</v>
      </c>
      <c r="R12" s="25">
        <f t="shared" si="6"/>
        <v>11664868418.370001</v>
      </c>
      <c r="S12" s="21">
        <f t="shared" si="1"/>
        <v>1725499824.2800007</v>
      </c>
      <c r="T12" s="22">
        <f t="shared" si="2"/>
        <v>0.90845306815793114</v>
      </c>
      <c r="U12" s="22">
        <f t="shared" si="3"/>
        <v>0.63004709893499955</v>
      </c>
      <c r="V12" s="22">
        <f t="shared" si="4"/>
        <v>0.61888323546414437</v>
      </c>
      <c r="W12" s="5"/>
      <c r="X12" s="2"/>
      <c r="Y12" s="2"/>
      <c r="Z12" s="2"/>
      <c r="AA12" s="2"/>
      <c r="AB12" s="2"/>
    </row>
    <row r="13" spans="1:28" ht="35.1" customHeight="1" thickTop="1" thickBot="1" x14ac:dyDescent="0.3">
      <c r="A13" s="13" t="s">
        <v>19</v>
      </c>
      <c r="B13" s="13" t="s">
        <v>25</v>
      </c>
      <c r="C13" s="13" t="s">
        <v>20</v>
      </c>
      <c r="D13" s="13"/>
      <c r="E13" s="13"/>
      <c r="F13" s="13" t="s">
        <v>21</v>
      </c>
      <c r="G13" s="13" t="s">
        <v>22</v>
      </c>
      <c r="H13" s="13" t="s">
        <v>23</v>
      </c>
      <c r="I13" s="14" t="s">
        <v>29</v>
      </c>
      <c r="J13" s="15">
        <v>5150000</v>
      </c>
      <c r="K13" s="15">
        <v>0</v>
      </c>
      <c r="L13" s="15">
        <v>0</v>
      </c>
      <c r="M13" s="15">
        <v>5150000</v>
      </c>
      <c r="N13" s="15">
        <v>0</v>
      </c>
      <c r="O13" s="15">
        <v>5150000</v>
      </c>
      <c r="P13" s="15">
        <v>0</v>
      </c>
      <c r="Q13" s="15">
        <v>0</v>
      </c>
      <c r="R13" s="15">
        <v>0</v>
      </c>
      <c r="S13" s="9">
        <f t="shared" si="1"/>
        <v>5150000</v>
      </c>
      <c r="T13" s="10">
        <f t="shared" si="2"/>
        <v>0</v>
      </c>
      <c r="U13" s="10">
        <f t="shared" si="3"/>
        <v>0</v>
      </c>
      <c r="V13" s="10">
        <f t="shared" si="4"/>
        <v>0</v>
      </c>
      <c r="W13" s="5"/>
      <c r="X13" s="2"/>
      <c r="Y13" s="2"/>
      <c r="Z13" s="2"/>
      <c r="AA13" s="2"/>
      <c r="AB13" s="2"/>
    </row>
    <row r="14" spans="1:28" ht="35.1" customHeight="1" thickTop="1" thickBot="1" x14ac:dyDescent="0.3">
      <c r="A14" s="13" t="s">
        <v>19</v>
      </c>
      <c r="B14" s="13" t="s">
        <v>25</v>
      </c>
      <c r="C14" s="13" t="s">
        <v>25</v>
      </c>
      <c r="D14" s="13"/>
      <c r="E14" s="13"/>
      <c r="F14" s="13" t="s">
        <v>21</v>
      </c>
      <c r="G14" s="13" t="s">
        <v>22</v>
      </c>
      <c r="H14" s="13" t="s">
        <v>23</v>
      </c>
      <c r="I14" s="14" t="s">
        <v>30</v>
      </c>
      <c r="J14" s="15">
        <v>19423104000</v>
      </c>
      <c r="K14" s="15">
        <v>0</v>
      </c>
      <c r="L14" s="15">
        <v>580000000</v>
      </c>
      <c r="M14" s="15">
        <v>18843104000</v>
      </c>
      <c r="N14" s="15">
        <v>17906684312.330002</v>
      </c>
      <c r="O14" s="15">
        <v>936419687.66999996</v>
      </c>
      <c r="P14" s="15">
        <v>17122754175.719999</v>
      </c>
      <c r="Q14" s="15">
        <v>11875287752.690001</v>
      </c>
      <c r="R14" s="15">
        <v>11664868418.370001</v>
      </c>
      <c r="S14" s="9">
        <f t="shared" si="1"/>
        <v>1720349824.2800007</v>
      </c>
      <c r="T14" s="10">
        <f t="shared" si="2"/>
        <v>0.90870135704393495</v>
      </c>
      <c r="U14" s="10">
        <f t="shared" si="3"/>
        <v>0.63021929681489841</v>
      </c>
      <c r="V14" s="10">
        <f t="shared" si="4"/>
        <v>0.61905238215370462</v>
      </c>
      <c r="W14" s="5"/>
      <c r="X14" s="2"/>
      <c r="Y14" s="2"/>
      <c r="Z14" s="2"/>
      <c r="AA14" s="2"/>
      <c r="AB14" s="2"/>
    </row>
    <row r="15" spans="1:28" ht="34.5" customHeight="1" thickTop="1" thickBot="1" x14ac:dyDescent="0.3">
      <c r="A15" s="17" t="s">
        <v>19</v>
      </c>
      <c r="B15" s="17"/>
      <c r="C15" s="17"/>
      <c r="D15" s="17"/>
      <c r="E15" s="17"/>
      <c r="F15" s="17"/>
      <c r="G15" s="17"/>
      <c r="H15" s="17"/>
      <c r="I15" s="19" t="s">
        <v>119</v>
      </c>
      <c r="J15" s="20">
        <f>SUM(J16:J36)</f>
        <v>349794367000</v>
      </c>
      <c r="K15" s="20">
        <f t="shared" ref="K15:R15" si="7">SUM(K16:K36)</f>
        <v>63586800000</v>
      </c>
      <c r="L15" s="20">
        <f t="shared" si="7"/>
        <v>87749306000</v>
      </c>
      <c r="M15" s="20">
        <f t="shared" si="7"/>
        <v>325631861000</v>
      </c>
      <c r="N15" s="20">
        <f t="shared" si="7"/>
        <v>310137359616.22003</v>
      </c>
      <c r="O15" s="20">
        <f t="shared" si="7"/>
        <v>15494501383.780001</v>
      </c>
      <c r="P15" s="20">
        <f t="shared" si="7"/>
        <v>306412486046.56</v>
      </c>
      <c r="Q15" s="20">
        <f t="shared" si="7"/>
        <v>239386999411.42001</v>
      </c>
      <c r="R15" s="20">
        <f t="shared" si="7"/>
        <v>216951093661.42001</v>
      </c>
      <c r="S15" s="21">
        <f t="shared" si="1"/>
        <v>19219374953.440002</v>
      </c>
      <c r="T15" s="22">
        <f t="shared" si="2"/>
        <v>0.94097821111724689</v>
      </c>
      <c r="U15" s="22">
        <f t="shared" si="3"/>
        <v>0.7351461207643315</v>
      </c>
      <c r="V15" s="22">
        <f t="shared" si="4"/>
        <v>0.66624651836946636</v>
      </c>
      <c r="W15" s="5"/>
      <c r="X15" s="2"/>
      <c r="Y15" s="2"/>
      <c r="Z15" s="2"/>
      <c r="AA15" s="2"/>
      <c r="AB15" s="2"/>
    </row>
    <row r="16" spans="1:28" ht="45" customHeight="1" thickTop="1" thickBot="1" x14ac:dyDescent="0.3">
      <c r="A16" s="13" t="s">
        <v>19</v>
      </c>
      <c r="B16" s="13" t="s">
        <v>27</v>
      </c>
      <c r="C16" s="13" t="s">
        <v>20</v>
      </c>
      <c r="D16" s="13" t="s">
        <v>20</v>
      </c>
      <c r="E16" s="13" t="s">
        <v>31</v>
      </c>
      <c r="F16" s="13" t="s">
        <v>21</v>
      </c>
      <c r="G16" s="13" t="s">
        <v>22</v>
      </c>
      <c r="H16" s="13" t="s">
        <v>23</v>
      </c>
      <c r="I16" s="14" t="s">
        <v>32</v>
      </c>
      <c r="J16" s="15">
        <v>150000000000</v>
      </c>
      <c r="K16" s="15">
        <v>0</v>
      </c>
      <c r="L16" s="15">
        <v>0</v>
      </c>
      <c r="M16" s="15">
        <v>150000000000</v>
      </c>
      <c r="N16" s="15">
        <v>150000000000</v>
      </c>
      <c r="O16" s="15">
        <v>0</v>
      </c>
      <c r="P16" s="15">
        <v>150000000000</v>
      </c>
      <c r="Q16" s="15">
        <v>109090909090.88</v>
      </c>
      <c r="R16" s="15">
        <v>109090909090.88</v>
      </c>
      <c r="S16" s="9">
        <f t="shared" si="1"/>
        <v>0</v>
      </c>
      <c r="T16" s="10">
        <f t="shared" si="2"/>
        <v>1</v>
      </c>
      <c r="U16" s="10">
        <f t="shared" si="3"/>
        <v>0.72727272727253334</v>
      </c>
      <c r="V16" s="10">
        <f t="shared" si="4"/>
        <v>0.72727272727253334</v>
      </c>
      <c r="W16" s="5"/>
      <c r="X16" s="2"/>
      <c r="Y16" s="2"/>
      <c r="Z16" s="2"/>
      <c r="AA16" s="2"/>
      <c r="AB16" s="2"/>
    </row>
    <row r="17" spans="1:28" ht="45" customHeight="1" thickTop="1" thickBot="1" x14ac:dyDescent="0.3">
      <c r="A17" s="13" t="s">
        <v>19</v>
      </c>
      <c r="B17" s="13" t="s">
        <v>27</v>
      </c>
      <c r="C17" s="13" t="s">
        <v>25</v>
      </c>
      <c r="D17" s="13" t="s">
        <v>25</v>
      </c>
      <c r="E17" s="13" t="s">
        <v>33</v>
      </c>
      <c r="F17" s="13" t="s">
        <v>21</v>
      </c>
      <c r="G17" s="13" t="s">
        <v>22</v>
      </c>
      <c r="H17" s="13" t="s">
        <v>23</v>
      </c>
      <c r="I17" s="14" t="s">
        <v>34</v>
      </c>
      <c r="J17" s="15">
        <v>56205000</v>
      </c>
      <c r="K17" s="15">
        <v>0</v>
      </c>
      <c r="L17" s="15">
        <v>0</v>
      </c>
      <c r="M17" s="15">
        <v>56205000</v>
      </c>
      <c r="N17" s="15">
        <v>0</v>
      </c>
      <c r="O17" s="15">
        <v>56205000</v>
      </c>
      <c r="P17" s="15">
        <v>0</v>
      </c>
      <c r="Q17" s="15">
        <v>0</v>
      </c>
      <c r="R17" s="15">
        <v>0</v>
      </c>
      <c r="S17" s="9">
        <f t="shared" si="1"/>
        <v>56205000</v>
      </c>
      <c r="T17" s="10">
        <f t="shared" si="2"/>
        <v>0</v>
      </c>
      <c r="U17" s="10">
        <f t="shared" si="3"/>
        <v>0</v>
      </c>
      <c r="V17" s="10">
        <f t="shared" si="4"/>
        <v>0</v>
      </c>
      <c r="W17" s="5"/>
      <c r="X17" s="2"/>
      <c r="Y17" s="2"/>
      <c r="Z17" s="2"/>
      <c r="AA17" s="2"/>
      <c r="AB17" s="2"/>
    </row>
    <row r="18" spans="1:28" ht="45" customHeight="1" thickTop="1" thickBot="1" x14ac:dyDescent="0.3">
      <c r="A18" s="13" t="s">
        <v>19</v>
      </c>
      <c r="B18" s="13" t="s">
        <v>27</v>
      </c>
      <c r="C18" s="13" t="s">
        <v>25</v>
      </c>
      <c r="D18" s="13" t="s">
        <v>25</v>
      </c>
      <c r="E18" s="13" t="s">
        <v>35</v>
      </c>
      <c r="F18" s="13" t="s">
        <v>21</v>
      </c>
      <c r="G18" s="13" t="s">
        <v>22</v>
      </c>
      <c r="H18" s="13" t="s">
        <v>23</v>
      </c>
      <c r="I18" s="14" t="s">
        <v>36</v>
      </c>
      <c r="J18" s="15">
        <v>339567000</v>
      </c>
      <c r="K18" s="15">
        <v>0</v>
      </c>
      <c r="L18" s="15">
        <v>0</v>
      </c>
      <c r="M18" s="15">
        <v>339567000</v>
      </c>
      <c r="N18" s="15">
        <v>339567000</v>
      </c>
      <c r="O18" s="15">
        <v>0</v>
      </c>
      <c r="P18" s="15">
        <v>339567000</v>
      </c>
      <c r="Q18" s="15">
        <v>339567000</v>
      </c>
      <c r="R18" s="15">
        <v>339567000</v>
      </c>
      <c r="S18" s="9">
        <f t="shared" si="1"/>
        <v>0</v>
      </c>
      <c r="T18" s="10">
        <f t="shared" si="2"/>
        <v>1</v>
      </c>
      <c r="U18" s="10">
        <f t="shared" si="3"/>
        <v>1</v>
      </c>
      <c r="V18" s="10">
        <f t="shared" si="4"/>
        <v>1</v>
      </c>
      <c r="W18" s="5"/>
      <c r="X18" s="2"/>
      <c r="Y18" s="2"/>
      <c r="Z18" s="2"/>
      <c r="AA18" s="2"/>
      <c r="AB18" s="2"/>
    </row>
    <row r="19" spans="1:28" ht="45" customHeight="1" thickTop="1" thickBot="1" x14ac:dyDescent="0.3">
      <c r="A19" s="13" t="s">
        <v>19</v>
      </c>
      <c r="B19" s="13" t="s">
        <v>27</v>
      </c>
      <c r="C19" s="13" t="s">
        <v>25</v>
      </c>
      <c r="D19" s="13" t="s">
        <v>25</v>
      </c>
      <c r="E19" s="13" t="s">
        <v>37</v>
      </c>
      <c r="F19" s="13" t="s">
        <v>21</v>
      </c>
      <c r="G19" s="13" t="s">
        <v>22</v>
      </c>
      <c r="H19" s="13" t="s">
        <v>23</v>
      </c>
      <c r="I19" s="14" t="s">
        <v>38</v>
      </c>
      <c r="J19" s="15">
        <v>2255265000</v>
      </c>
      <c r="K19" s="15">
        <v>0</v>
      </c>
      <c r="L19" s="15">
        <v>0</v>
      </c>
      <c r="M19" s="15">
        <v>2255265000</v>
      </c>
      <c r="N19" s="15">
        <v>2255265000</v>
      </c>
      <c r="O19" s="15">
        <v>0</v>
      </c>
      <c r="P19" s="15">
        <v>2255265000</v>
      </c>
      <c r="Q19" s="15">
        <v>2077090564.78</v>
      </c>
      <c r="R19" s="15">
        <v>2077090564.78</v>
      </c>
      <c r="S19" s="9">
        <f t="shared" si="1"/>
        <v>0</v>
      </c>
      <c r="T19" s="10">
        <f t="shared" si="2"/>
        <v>1</v>
      </c>
      <c r="U19" s="10">
        <f t="shared" si="3"/>
        <v>0.92099623094403538</v>
      </c>
      <c r="V19" s="10">
        <f t="shared" si="4"/>
        <v>0.92099623094403538</v>
      </c>
      <c r="W19" s="5"/>
      <c r="X19" s="2"/>
      <c r="Y19" s="2"/>
      <c r="Z19" s="2"/>
      <c r="AA19" s="2"/>
      <c r="AB19" s="2"/>
    </row>
    <row r="20" spans="1:28" ht="45" customHeight="1" thickTop="1" thickBot="1" x14ac:dyDescent="0.3">
      <c r="A20" s="13" t="s">
        <v>19</v>
      </c>
      <c r="B20" s="13" t="s">
        <v>27</v>
      </c>
      <c r="C20" s="13" t="s">
        <v>25</v>
      </c>
      <c r="D20" s="13" t="s">
        <v>25</v>
      </c>
      <c r="E20" s="13" t="s">
        <v>39</v>
      </c>
      <c r="F20" s="13" t="s">
        <v>21</v>
      </c>
      <c r="G20" s="13" t="s">
        <v>22</v>
      </c>
      <c r="H20" s="13" t="s">
        <v>23</v>
      </c>
      <c r="I20" s="14" t="s">
        <v>40</v>
      </c>
      <c r="J20" s="15">
        <v>8411326000</v>
      </c>
      <c r="K20" s="15">
        <v>0</v>
      </c>
      <c r="L20" s="15">
        <v>0</v>
      </c>
      <c r="M20" s="15">
        <v>8411326000</v>
      </c>
      <c r="N20" s="15">
        <v>8228214651.3999996</v>
      </c>
      <c r="O20" s="15">
        <v>183111348.59999999</v>
      </c>
      <c r="P20" s="15">
        <v>8228214651.3999996</v>
      </c>
      <c r="Q20" s="15">
        <v>5804159531.3999996</v>
      </c>
      <c r="R20" s="15">
        <v>5804159531.3999996</v>
      </c>
      <c r="S20" s="9">
        <f t="shared" si="1"/>
        <v>183111348.60000038</v>
      </c>
      <c r="T20" s="10">
        <f t="shared" si="2"/>
        <v>0.97823038262932616</v>
      </c>
      <c r="U20" s="10">
        <f t="shared" si="3"/>
        <v>0.69004096754780397</v>
      </c>
      <c r="V20" s="10">
        <f t="shared" si="4"/>
        <v>0.69004096754780397</v>
      </c>
      <c r="W20" s="5"/>
      <c r="X20" s="2"/>
      <c r="Y20" s="2"/>
      <c r="Z20" s="2"/>
      <c r="AA20" s="2"/>
      <c r="AB20" s="2"/>
    </row>
    <row r="21" spans="1:28" ht="45" customHeight="1" thickTop="1" thickBot="1" x14ac:dyDescent="0.3">
      <c r="A21" s="13" t="s">
        <v>19</v>
      </c>
      <c r="B21" s="13" t="s">
        <v>27</v>
      </c>
      <c r="C21" s="13" t="s">
        <v>25</v>
      </c>
      <c r="D21" s="13" t="s">
        <v>25</v>
      </c>
      <c r="E21" s="13" t="s">
        <v>41</v>
      </c>
      <c r="F21" s="13" t="s">
        <v>21</v>
      </c>
      <c r="G21" s="13" t="s">
        <v>22</v>
      </c>
      <c r="H21" s="13" t="s">
        <v>23</v>
      </c>
      <c r="I21" s="14" t="s">
        <v>42</v>
      </c>
      <c r="J21" s="15">
        <v>1796267000</v>
      </c>
      <c r="K21" s="15">
        <v>0</v>
      </c>
      <c r="L21" s="15">
        <v>0</v>
      </c>
      <c r="M21" s="15">
        <v>1796267000</v>
      </c>
      <c r="N21" s="15">
        <v>1796267000</v>
      </c>
      <c r="O21" s="15">
        <v>0</v>
      </c>
      <c r="P21" s="15">
        <v>1796267000</v>
      </c>
      <c r="Q21" s="15">
        <v>1418660975.2</v>
      </c>
      <c r="R21" s="15">
        <v>1418660975.2</v>
      </c>
      <c r="S21" s="9">
        <f t="shared" si="1"/>
        <v>0</v>
      </c>
      <c r="T21" s="10">
        <f t="shared" si="2"/>
        <v>1</v>
      </c>
      <c r="U21" s="10">
        <f t="shared" si="3"/>
        <v>0.78978290822021446</v>
      </c>
      <c r="V21" s="10">
        <f t="shared" si="4"/>
        <v>0.78978290822021446</v>
      </c>
      <c r="W21" s="5"/>
      <c r="X21" s="2"/>
      <c r="Y21" s="2"/>
      <c r="Z21" s="2"/>
      <c r="AA21" s="2"/>
      <c r="AB21" s="2"/>
    </row>
    <row r="22" spans="1:28" ht="45" customHeight="1" thickTop="1" thickBot="1" x14ac:dyDescent="0.3">
      <c r="A22" s="13" t="s">
        <v>19</v>
      </c>
      <c r="B22" s="13" t="s">
        <v>27</v>
      </c>
      <c r="C22" s="13" t="s">
        <v>27</v>
      </c>
      <c r="D22" s="13" t="s">
        <v>43</v>
      </c>
      <c r="E22" s="13" t="s">
        <v>44</v>
      </c>
      <c r="F22" s="13" t="s">
        <v>21</v>
      </c>
      <c r="G22" s="13" t="s">
        <v>22</v>
      </c>
      <c r="H22" s="13" t="s">
        <v>23</v>
      </c>
      <c r="I22" s="14" t="s">
        <v>45</v>
      </c>
      <c r="J22" s="15">
        <v>11000000000</v>
      </c>
      <c r="K22" s="15">
        <v>0</v>
      </c>
      <c r="L22" s="15">
        <v>11000000000</v>
      </c>
      <c r="M22" s="15">
        <v>0</v>
      </c>
      <c r="N22" s="15">
        <v>0</v>
      </c>
      <c r="O22" s="15">
        <v>0</v>
      </c>
      <c r="P22" s="15">
        <v>0</v>
      </c>
      <c r="Q22" s="15">
        <v>0</v>
      </c>
      <c r="R22" s="15">
        <v>0</v>
      </c>
      <c r="S22" s="9">
        <f t="shared" si="1"/>
        <v>0</v>
      </c>
      <c r="T22" s="10">
        <v>0</v>
      </c>
      <c r="U22" s="10">
        <v>0</v>
      </c>
      <c r="V22" s="10">
        <v>0</v>
      </c>
      <c r="W22" s="5"/>
      <c r="X22" s="2"/>
      <c r="Y22" s="2"/>
      <c r="Z22" s="2"/>
      <c r="AA22" s="2"/>
      <c r="AB22" s="2"/>
    </row>
    <row r="23" spans="1:28" ht="45" customHeight="1" thickTop="1" thickBot="1" x14ac:dyDescent="0.3">
      <c r="A23" s="13" t="s">
        <v>19</v>
      </c>
      <c r="B23" s="13" t="s">
        <v>27</v>
      </c>
      <c r="C23" s="13" t="s">
        <v>27</v>
      </c>
      <c r="D23" s="13" t="s">
        <v>43</v>
      </c>
      <c r="E23" s="13" t="s">
        <v>46</v>
      </c>
      <c r="F23" s="13" t="s">
        <v>21</v>
      </c>
      <c r="G23" s="13" t="s">
        <v>22</v>
      </c>
      <c r="H23" s="13" t="s">
        <v>23</v>
      </c>
      <c r="I23" s="14" t="s">
        <v>47</v>
      </c>
      <c r="J23" s="15">
        <v>30096095000</v>
      </c>
      <c r="K23" s="15">
        <v>26000000000</v>
      </c>
      <c r="L23" s="15">
        <v>0</v>
      </c>
      <c r="M23" s="15">
        <v>56096095000</v>
      </c>
      <c r="N23" s="15">
        <v>55296095000</v>
      </c>
      <c r="O23" s="15">
        <v>800000000</v>
      </c>
      <c r="P23" s="15">
        <v>53546095000</v>
      </c>
      <c r="Q23" s="15">
        <v>53546095000</v>
      </c>
      <c r="R23" s="15">
        <v>31546095000</v>
      </c>
      <c r="S23" s="9">
        <f t="shared" si="1"/>
        <v>2550000000</v>
      </c>
      <c r="T23" s="10">
        <f>+P23/M23</f>
        <v>0.95454229033233062</v>
      </c>
      <c r="U23" s="10">
        <f>+Q23/M23</f>
        <v>0.95454229033233062</v>
      </c>
      <c r="V23" s="10">
        <f>+R23/M23</f>
        <v>0.56235812849361444</v>
      </c>
      <c r="W23" s="5"/>
      <c r="X23" s="2"/>
      <c r="Y23" s="2"/>
      <c r="Z23" s="2"/>
      <c r="AA23" s="2"/>
      <c r="AB23" s="2"/>
    </row>
    <row r="24" spans="1:28" ht="45" customHeight="1" thickTop="1" thickBot="1" x14ac:dyDescent="0.3">
      <c r="A24" s="13" t="s">
        <v>19</v>
      </c>
      <c r="B24" s="13" t="s">
        <v>27</v>
      </c>
      <c r="C24" s="13" t="s">
        <v>27</v>
      </c>
      <c r="D24" s="13" t="s">
        <v>43</v>
      </c>
      <c r="E24" s="13" t="s">
        <v>46</v>
      </c>
      <c r="F24" s="13" t="s">
        <v>21</v>
      </c>
      <c r="G24" s="13" t="s">
        <v>48</v>
      </c>
      <c r="H24" s="13" t="s">
        <v>23</v>
      </c>
      <c r="I24" s="14" t="s">
        <v>47</v>
      </c>
      <c r="J24" s="15">
        <v>0</v>
      </c>
      <c r="K24" s="15">
        <v>30586800000</v>
      </c>
      <c r="L24" s="15">
        <v>0</v>
      </c>
      <c r="M24" s="15">
        <v>30586800000</v>
      </c>
      <c r="N24" s="15">
        <v>30586800000</v>
      </c>
      <c r="O24" s="15">
        <v>0</v>
      </c>
      <c r="P24" s="15">
        <v>30586800000</v>
      </c>
      <c r="Q24" s="15">
        <v>30586800000</v>
      </c>
      <c r="R24" s="15">
        <v>30586800000</v>
      </c>
      <c r="S24" s="9">
        <f t="shared" si="1"/>
        <v>0</v>
      </c>
      <c r="T24" s="10">
        <f>+P24/M24</f>
        <v>1</v>
      </c>
      <c r="U24" s="10">
        <f>+Q24/M24</f>
        <v>1</v>
      </c>
      <c r="V24" s="10">
        <f>+R24/M24</f>
        <v>1</v>
      </c>
      <c r="W24" s="5"/>
      <c r="X24" s="2"/>
      <c r="Y24" s="2"/>
      <c r="Z24" s="2"/>
      <c r="AA24" s="2"/>
      <c r="AB24" s="2"/>
    </row>
    <row r="25" spans="1:28" ht="45" customHeight="1" thickTop="1" thickBot="1" x14ac:dyDescent="0.3">
      <c r="A25" s="13" t="s">
        <v>19</v>
      </c>
      <c r="B25" s="13" t="s">
        <v>27</v>
      </c>
      <c r="C25" s="13" t="s">
        <v>27</v>
      </c>
      <c r="D25" s="13" t="s">
        <v>43</v>
      </c>
      <c r="E25" s="13" t="s">
        <v>46</v>
      </c>
      <c r="F25" s="13" t="s">
        <v>21</v>
      </c>
      <c r="G25" s="13" t="s">
        <v>48</v>
      </c>
      <c r="H25" s="13" t="s">
        <v>49</v>
      </c>
      <c r="I25" s="14" t="s">
        <v>47</v>
      </c>
      <c r="J25" s="15">
        <v>30586800000</v>
      </c>
      <c r="K25" s="15">
        <v>0</v>
      </c>
      <c r="L25" s="15">
        <v>30586800000</v>
      </c>
      <c r="M25" s="15">
        <v>0</v>
      </c>
      <c r="N25" s="15">
        <v>0</v>
      </c>
      <c r="O25" s="15">
        <v>0</v>
      </c>
      <c r="P25" s="15">
        <v>0</v>
      </c>
      <c r="Q25" s="15">
        <v>0</v>
      </c>
      <c r="R25" s="15">
        <v>0</v>
      </c>
      <c r="S25" s="9">
        <f t="shared" si="1"/>
        <v>0</v>
      </c>
      <c r="T25" s="10">
        <v>0</v>
      </c>
      <c r="U25" s="10">
        <v>0</v>
      </c>
      <c r="V25" s="10">
        <v>0</v>
      </c>
      <c r="W25" s="5"/>
      <c r="X25" s="2"/>
      <c r="Y25" s="2"/>
      <c r="Z25" s="2"/>
      <c r="AA25" s="2"/>
      <c r="AB25" s="2"/>
    </row>
    <row r="26" spans="1:28" ht="45" customHeight="1" thickTop="1" thickBot="1" x14ac:dyDescent="0.3">
      <c r="A26" s="13" t="s">
        <v>19</v>
      </c>
      <c r="B26" s="13" t="s">
        <v>27</v>
      </c>
      <c r="C26" s="13" t="s">
        <v>27</v>
      </c>
      <c r="D26" s="13" t="s">
        <v>43</v>
      </c>
      <c r="E26" s="13" t="s">
        <v>50</v>
      </c>
      <c r="F26" s="13" t="s">
        <v>21</v>
      </c>
      <c r="G26" s="13" t="s">
        <v>22</v>
      </c>
      <c r="H26" s="13" t="s">
        <v>23</v>
      </c>
      <c r="I26" s="14" t="s">
        <v>51</v>
      </c>
      <c r="J26" s="15">
        <v>5150000000</v>
      </c>
      <c r="K26" s="15">
        <v>0</v>
      </c>
      <c r="L26" s="15">
        <v>0</v>
      </c>
      <c r="M26" s="15">
        <v>5150000000</v>
      </c>
      <c r="N26" s="15">
        <v>5150000000</v>
      </c>
      <c r="O26" s="15">
        <v>0</v>
      </c>
      <c r="P26" s="15">
        <v>5150000000</v>
      </c>
      <c r="Q26" s="15">
        <v>0</v>
      </c>
      <c r="R26" s="15">
        <v>0</v>
      </c>
      <c r="S26" s="9">
        <f t="shared" si="1"/>
        <v>0</v>
      </c>
      <c r="T26" s="10">
        <f t="shared" ref="T26:T60" si="8">+P26/M26</f>
        <v>1</v>
      </c>
      <c r="U26" s="10">
        <f t="shared" ref="U26:U60" si="9">+Q26/M26</f>
        <v>0</v>
      </c>
      <c r="V26" s="10">
        <f t="shared" ref="V26:V60" si="10">+R26/M26</f>
        <v>0</v>
      </c>
      <c r="W26" s="5"/>
      <c r="X26" s="2"/>
      <c r="Y26" s="2"/>
      <c r="Z26" s="2"/>
      <c r="AA26" s="2"/>
      <c r="AB26" s="2"/>
    </row>
    <row r="27" spans="1:28" ht="45" customHeight="1" thickTop="1" thickBot="1" x14ac:dyDescent="0.3">
      <c r="A27" s="13" t="s">
        <v>19</v>
      </c>
      <c r="B27" s="13" t="s">
        <v>27</v>
      </c>
      <c r="C27" s="13" t="s">
        <v>27</v>
      </c>
      <c r="D27" s="13" t="s">
        <v>43</v>
      </c>
      <c r="E27" s="13" t="s">
        <v>52</v>
      </c>
      <c r="F27" s="13" t="s">
        <v>21</v>
      </c>
      <c r="G27" s="13" t="s">
        <v>22</v>
      </c>
      <c r="H27" s="13" t="s">
        <v>23</v>
      </c>
      <c r="I27" s="14" t="s">
        <v>53</v>
      </c>
      <c r="J27" s="15">
        <v>0</v>
      </c>
      <c r="K27" s="15">
        <v>7000000000</v>
      </c>
      <c r="L27" s="15">
        <v>0</v>
      </c>
      <c r="M27" s="15">
        <v>7000000000</v>
      </c>
      <c r="N27" s="15">
        <v>7000000000</v>
      </c>
      <c r="O27" s="15">
        <v>0</v>
      </c>
      <c r="P27" s="15">
        <v>7000000000</v>
      </c>
      <c r="Q27" s="15">
        <v>0</v>
      </c>
      <c r="R27" s="15">
        <v>0</v>
      </c>
      <c r="S27" s="9">
        <f t="shared" si="1"/>
        <v>0</v>
      </c>
      <c r="T27" s="10">
        <f t="shared" si="8"/>
        <v>1</v>
      </c>
      <c r="U27" s="10">
        <f t="shared" si="9"/>
        <v>0</v>
      </c>
      <c r="V27" s="10">
        <f t="shared" si="10"/>
        <v>0</v>
      </c>
      <c r="W27" s="5"/>
      <c r="X27" s="2"/>
      <c r="Y27" s="2"/>
      <c r="Z27" s="2"/>
      <c r="AA27" s="2"/>
      <c r="AB27" s="2"/>
    </row>
    <row r="28" spans="1:28" ht="45" customHeight="1" thickTop="1" thickBot="1" x14ac:dyDescent="0.3">
      <c r="A28" s="13" t="s">
        <v>19</v>
      </c>
      <c r="B28" s="13" t="s">
        <v>27</v>
      </c>
      <c r="C28" s="13" t="s">
        <v>43</v>
      </c>
      <c r="D28" s="13" t="s">
        <v>25</v>
      </c>
      <c r="E28" s="13" t="s">
        <v>54</v>
      </c>
      <c r="F28" s="13" t="s">
        <v>21</v>
      </c>
      <c r="G28" s="13" t="s">
        <v>22</v>
      </c>
      <c r="H28" s="13" t="s">
        <v>23</v>
      </c>
      <c r="I28" s="14" t="s">
        <v>55</v>
      </c>
      <c r="J28" s="15">
        <v>627823000</v>
      </c>
      <c r="K28" s="15">
        <v>0</v>
      </c>
      <c r="L28" s="15">
        <v>0</v>
      </c>
      <c r="M28" s="15">
        <v>627823000</v>
      </c>
      <c r="N28" s="15">
        <v>254849000.19</v>
      </c>
      <c r="O28" s="15">
        <v>372973999.81</v>
      </c>
      <c r="P28" s="15">
        <v>254849000.19</v>
      </c>
      <c r="Q28" s="15">
        <v>254345097.19</v>
      </c>
      <c r="R28" s="15">
        <v>133568128.19</v>
      </c>
      <c r="S28" s="9">
        <f t="shared" si="1"/>
        <v>372973999.81</v>
      </c>
      <c r="T28" s="10">
        <f t="shared" si="8"/>
        <v>0.40592491863152513</v>
      </c>
      <c r="U28" s="10">
        <f t="shared" si="9"/>
        <v>0.40512229910340969</v>
      </c>
      <c r="V28" s="10">
        <f t="shared" si="10"/>
        <v>0.21274806464560872</v>
      </c>
      <c r="W28" s="5"/>
      <c r="X28" s="2"/>
      <c r="Y28" s="2"/>
      <c r="Z28" s="2"/>
      <c r="AA28" s="2"/>
      <c r="AB28" s="2"/>
    </row>
    <row r="29" spans="1:28" ht="45" customHeight="1" thickTop="1" thickBot="1" x14ac:dyDescent="0.3">
      <c r="A29" s="13" t="s">
        <v>19</v>
      </c>
      <c r="B29" s="13" t="s">
        <v>27</v>
      </c>
      <c r="C29" s="13" t="s">
        <v>43</v>
      </c>
      <c r="D29" s="13" t="s">
        <v>25</v>
      </c>
      <c r="E29" s="13" t="s">
        <v>56</v>
      </c>
      <c r="F29" s="13" t="s">
        <v>21</v>
      </c>
      <c r="G29" s="13" t="s">
        <v>22</v>
      </c>
      <c r="H29" s="13" t="s">
        <v>23</v>
      </c>
      <c r="I29" s="14" t="s">
        <v>57</v>
      </c>
      <c r="J29" s="15">
        <v>2316560000</v>
      </c>
      <c r="K29" s="15">
        <v>0</v>
      </c>
      <c r="L29" s="15">
        <v>0</v>
      </c>
      <c r="M29" s="15">
        <v>2316560000</v>
      </c>
      <c r="N29" s="15">
        <v>1955835000</v>
      </c>
      <c r="O29" s="15">
        <v>360725000</v>
      </c>
      <c r="P29" s="15">
        <v>1111755000</v>
      </c>
      <c r="Q29" s="15">
        <v>1020631000</v>
      </c>
      <c r="R29" s="15">
        <v>1020631000</v>
      </c>
      <c r="S29" s="9">
        <f t="shared" si="1"/>
        <v>1204805000</v>
      </c>
      <c r="T29" s="10">
        <f t="shared" si="8"/>
        <v>0.47991634147183754</v>
      </c>
      <c r="U29" s="10">
        <f t="shared" si="9"/>
        <v>0.44058042960251409</v>
      </c>
      <c r="V29" s="10">
        <f t="shared" si="10"/>
        <v>0.44058042960251409</v>
      </c>
      <c r="W29" s="5"/>
      <c r="X29" s="2"/>
      <c r="Y29" s="2"/>
      <c r="Z29" s="2"/>
      <c r="AA29" s="2"/>
      <c r="AB29" s="2"/>
    </row>
    <row r="30" spans="1:28" ht="45" customHeight="1" thickTop="1" thickBot="1" x14ac:dyDescent="0.3">
      <c r="A30" s="13" t="s">
        <v>19</v>
      </c>
      <c r="B30" s="13" t="s">
        <v>27</v>
      </c>
      <c r="C30" s="13" t="s">
        <v>43</v>
      </c>
      <c r="D30" s="13" t="s">
        <v>25</v>
      </c>
      <c r="E30" s="13" t="s">
        <v>58</v>
      </c>
      <c r="F30" s="13" t="s">
        <v>21</v>
      </c>
      <c r="G30" s="13" t="s">
        <v>22</v>
      </c>
      <c r="H30" s="13" t="s">
        <v>23</v>
      </c>
      <c r="I30" s="14" t="s">
        <v>59</v>
      </c>
      <c r="J30" s="15">
        <v>265664000</v>
      </c>
      <c r="K30" s="15">
        <v>0</v>
      </c>
      <c r="L30" s="15">
        <v>0</v>
      </c>
      <c r="M30" s="15">
        <v>265664000</v>
      </c>
      <c r="N30" s="15">
        <v>210172734.30000001</v>
      </c>
      <c r="O30" s="15">
        <v>55491265.700000003</v>
      </c>
      <c r="P30" s="15">
        <v>47039748.299999997</v>
      </c>
      <c r="Q30" s="15">
        <v>38690795.299999997</v>
      </c>
      <c r="R30" s="15">
        <v>38690795.299999997</v>
      </c>
      <c r="S30" s="9">
        <f t="shared" si="1"/>
        <v>218624251.69999999</v>
      </c>
      <c r="T30" s="10">
        <f t="shared" si="8"/>
        <v>0.17706481984762706</v>
      </c>
      <c r="U30" s="10">
        <f t="shared" si="9"/>
        <v>0.14563808156167188</v>
      </c>
      <c r="V30" s="10">
        <f t="shared" si="10"/>
        <v>0.14563808156167188</v>
      </c>
      <c r="W30" s="5"/>
      <c r="X30" s="2"/>
      <c r="Y30" s="2"/>
      <c r="Z30" s="2"/>
      <c r="AA30" s="2"/>
      <c r="AB30" s="2"/>
    </row>
    <row r="31" spans="1:28" ht="45" customHeight="1" thickTop="1" thickBot="1" x14ac:dyDescent="0.3">
      <c r="A31" s="13" t="s">
        <v>19</v>
      </c>
      <c r="B31" s="13" t="s">
        <v>27</v>
      </c>
      <c r="C31" s="13" t="s">
        <v>43</v>
      </c>
      <c r="D31" s="13" t="s">
        <v>25</v>
      </c>
      <c r="E31" s="13" t="s">
        <v>60</v>
      </c>
      <c r="F31" s="13" t="s">
        <v>21</v>
      </c>
      <c r="G31" s="13" t="s">
        <v>22</v>
      </c>
      <c r="H31" s="13" t="s">
        <v>23</v>
      </c>
      <c r="I31" s="14" t="s">
        <v>61</v>
      </c>
      <c r="J31" s="15">
        <v>1745000</v>
      </c>
      <c r="K31" s="15">
        <v>0</v>
      </c>
      <c r="L31" s="15">
        <v>0</v>
      </c>
      <c r="M31" s="15">
        <v>1745000</v>
      </c>
      <c r="N31" s="15">
        <v>1449100</v>
      </c>
      <c r="O31" s="15">
        <v>295900</v>
      </c>
      <c r="P31" s="15">
        <v>1449100</v>
      </c>
      <c r="Q31" s="15">
        <v>1449100</v>
      </c>
      <c r="R31" s="15">
        <v>1449100</v>
      </c>
      <c r="S31" s="9">
        <f t="shared" si="1"/>
        <v>295900</v>
      </c>
      <c r="T31" s="10">
        <f t="shared" si="8"/>
        <v>0.83042979942693407</v>
      </c>
      <c r="U31" s="10">
        <f t="shared" si="9"/>
        <v>0.83042979942693407</v>
      </c>
      <c r="V31" s="10">
        <f t="shared" si="10"/>
        <v>0.83042979942693407</v>
      </c>
      <c r="W31" s="5"/>
      <c r="X31" s="2"/>
      <c r="Y31" s="2"/>
      <c r="Z31" s="2"/>
      <c r="AA31" s="2"/>
      <c r="AB31" s="2"/>
    </row>
    <row r="32" spans="1:28" ht="45" customHeight="1" thickTop="1" thickBot="1" x14ac:dyDescent="0.3">
      <c r="A32" s="13" t="s">
        <v>19</v>
      </c>
      <c r="B32" s="13" t="s">
        <v>27</v>
      </c>
      <c r="C32" s="13" t="s">
        <v>43</v>
      </c>
      <c r="D32" s="13" t="s">
        <v>25</v>
      </c>
      <c r="E32" s="13" t="s">
        <v>62</v>
      </c>
      <c r="F32" s="13" t="s">
        <v>21</v>
      </c>
      <c r="G32" s="13" t="s">
        <v>22</v>
      </c>
      <c r="H32" s="13" t="s">
        <v>23</v>
      </c>
      <c r="I32" s="14" t="s">
        <v>63</v>
      </c>
      <c r="J32" s="15">
        <v>31455523000</v>
      </c>
      <c r="K32" s="15">
        <v>0</v>
      </c>
      <c r="L32" s="15">
        <v>0</v>
      </c>
      <c r="M32" s="15">
        <v>31455523000</v>
      </c>
      <c r="N32" s="15">
        <v>18106124129.25</v>
      </c>
      <c r="O32" s="15">
        <v>13349398870.75</v>
      </c>
      <c r="P32" s="15">
        <v>17147957097.25</v>
      </c>
      <c r="Q32" s="15">
        <v>17147957097.25</v>
      </c>
      <c r="R32" s="15">
        <v>16832828316.25</v>
      </c>
      <c r="S32" s="9">
        <f t="shared" si="1"/>
        <v>14307565902.75</v>
      </c>
      <c r="T32" s="10">
        <f t="shared" si="8"/>
        <v>0.54514932392794746</v>
      </c>
      <c r="U32" s="10">
        <f t="shared" si="9"/>
        <v>0.54514932392794746</v>
      </c>
      <c r="V32" s="10">
        <f t="shared" si="10"/>
        <v>0.53513109021426852</v>
      </c>
      <c r="W32" s="5"/>
      <c r="X32" s="2"/>
      <c r="Y32" s="2"/>
      <c r="Z32" s="2"/>
      <c r="AA32" s="2"/>
      <c r="AB32" s="2"/>
    </row>
    <row r="33" spans="1:28" ht="45" customHeight="1" thickTop="1" thickBot="1" x14ac:dyDescent="0.3">
      <c r="A33" s="13" t="s">
        <v>19</v>
      </c>
      <c r="B33" s="13" t="s">
        <v>27</v>
      </c>
      <c r="C33" s="13" t="s">
        <v>43</v>
      </c>
      <c r="D33" s="13" t="s">
        <v>25</v>
      </c>
      <c r="E33" s="13" t="s">
        <v>64</v>
      </c>
      <c r="F33" s="13" t="s">
        <v>21</v>
      </c>
      <c r="G33" s="13" t="s">
        <v>22</v>
      </c>
      <c r="H33" s="13" t="s">
        <v>23</v>
      </c>
      <c r="I33" s="14" t="s">
        <v>65</v>
      </c>
      <c r="J33" s="15">
        <v>46262506000</v>
      </c>
      <c r="K33" s="15">
        <v>0</v>
      </c>
      <c r="L33" s="15">
        <v>46162506000</v>
      </c>
      <c r="M33" s="15">
        <v>100000000</v>
      </c>
      <c r="N33" s="15">
        <v>837830</v>
      </c>
      <c r="O33" s="15">
        <v>99162170</v>
      </c>
      <c r="P33" s="15">
        <v>837830</v>
      </c>
      <c r="Q33" s="15">
        <v>837830</v>
      </c>
      <c r="R33" s="15">
        <v>837830</v>
      </c>
      <c r="S33" s="9">
        <f t="shared" si="1"/>
        <v>99162170</v>
      </c>
      <c r="T33" s="10">
        <f t="shared" si="8"/>
        <v>8.3783E-3</v>
      </c>
      <c r="U33" s="10">
        <f t="shared" si="9"/>
        <v>8.3783E-3</v>
      </c>
      <c r="V33" s="10">
        <f t="shared" si="10"/>
        <v>8.3783E-3</v>
      </c>
      <c r="W33" s="5"/>
      <c r="X33" s="2"/>
      <c r="Y33" s="2"/>
      <c r="Z33" s="2"/>
      <c r="AA33" s="2"/>
      <c r="AB33" s="2"/>
    </row>
    <row r="34" spans="1:28" ht="45" customHeight="1" thickTop="1" thickBot="1" x14ac:dyDescent="0.3">
      <c r="A34" s="13" t="s">
        <v>19</v>
      </c>
      <c r="B34" s="13" t="s">
        <v>27</v>
      </c>
      <c r="C34" s="13" t="s">
        <v>22</v>
      </c>
      <c r="D34" s="13" t="s">
        <v>20</v>
      </c>
      <c r="E34" s="13" t="s">
        <v>31</v>
      </c>
      <c r="F34" s="13" t="s">
        <v>21</v>
      </c>
      <c r="G34" s="13" t="s">
        <v>22</v>
      </c>
      <c r="H34" s="13" t="s">
        <v>23</v>
      </c>
      <c r="I34" s="14" t="s">
        <v>66</v>
      </c>
      <c r="J34" s="15">
        <v>162225000</v>
      </c>
      <c r="K34" s="15">
        <v>0</v>
      </c>
      <c r="L34" s="15">
        <v>0</v>
      </c>
      <c r="M34" s="15">
        <v>162225000</v>
      </c>
      <c r="N34" s="15">
        <v>48938171.079999998</v>
      </c>
      <c r="O34" s="15">
        <v>113286828.92</v>
      </c>
      <c r="P34" s="15">
        <v>39444619.420000002</v>
      </c>
      <c r="Q34" s="15">
        <v>39444619.420000002</v>
      </c>
      <c r="R34" s="15">
        <v>39444619.420000002</v>
      </c>
      <c r="S34" s="9">
        <f t="shared" si="1"/>
        <v>122780380.58</v>
      </c>
      <c r="T34" s="10">
        <f t="shared" si="8"/>
        <v>0.24314760006164279</v>
      </c>
      <c r="U34" s="10">
        <f t="shared" si="9"/>
        <v>0.24314760006164279</v>
      </c>
      <c r="V34" s="10">
        <f t="shared" si="10"/>
        <v>0.24314760006164279</v>
      </c>
      <c r="W34" s="5"/>
      <c r="X34" s="2"/>
      <c r="Y34" s="2"/>
      <c r="Z34" s="2"/>
      <c r="AA34" s="2"/>
      <c r="AB34" s="2"/>
    </row>
    <row r="35" spans="1:28" ht="45" customHeight="1" thickTop="1" thickBot="1" x14ac:dyDescent="0.3">
      <c r="A35" s="13" t="s">
        <v>19</v>
      </c>
      <c r="B35" s="13" t="s">
        <v>27</v>
      </c>
      <c r="C35" s="13" t="s">
        <v>22</v>
      </c>
      <c r="D35" s="13" t="s">
        <v>20</v>
      </c>
      <c r="E35" s="13" t="s">
        <v>54</v>
      </c>
      <c r="F35" s="13" t="s">
        <v>21</v>
      </c>
      <c r="G35" s="13" t="s">
        <v>22</v>
      </c>
      <c r="H35" s="13" t="s">
        <v>23</v>
      </c>
      <c r="I35" s="14" t="s">
        <v>67</v>
      </c>
      <c r="J35" s="15">
        <v>103851000</v>
      </c>
      <c r="K35" s="15">
        <v>0</v>
      </c>
      <c r="L35" s="15">
        <v>0</v>
      </c>
      <c r="M35" s="15">
        <v>103851000</v>
      </c>
      <c r="N35" s="15">
        <v>0</v>
      </c>
      <c r="O35" s="15">
        <v>103851000</v>
      </c>
      <c r="P35" s="15">
        <v>0</v>
      </c>
      <c r="Q35" s="15">
        <v>0</v>
      </c>
      <c r="R35" s="15">
        <v>0</v>
      </c>
      <c r="S35" s="9">
        <f t="shared" si="1"/>
        <v>103851000</v>
      </c>
      <c r="T35" s="10">
        <f t="shared" si="8"/>
        <v>0</v>
      </c>
      <c r="U35" s="10">
        <f t="shared" si="9"/>
        <v>0</v>
      </c>
      <c r="V35" s="10">
        <f t="shared" si="10"/>
        <v>0</v>
      </c>
      <c r="W35" s="5"/>
      <c r="X35" s="2"/>
      <c r="Y35" s="2"/>
      <c r="Z35" s="2"/>
      <c r="AA35" s="2"/>
      <c r="AB35" s="2"/>
    </row>
    <row r="36" spans="1:28" ht="45" customHeight="1" thickTop="1" thickBot="1" x14ac:dyDescent="0.3">
      <c r="A36" s="13" t="s">
        <v>19</v>
      </c>
      <c r="B36" s="13" t="s">
        <v>27</v>
      </c>
      <c r="C36" s="13" t="s">
        <v>48</v>
      </c>
      <c r="D36" s="13" t="s">
        <v>68</v>
      </c>
      <c r="E36" s="13" t="s">
        <v>31</v>
      </c>
      <c r="F36" s="13" t="s">
        <v>21</v>
      </c>
      <c r="G36" s="13" t="s">
        <v>22</v>
      </c>
      <c r="H36" s="13" t="s">
        <v>23</v>
      </c>
      <c r="I36" s="14" t="s">
        <v>69</v>
      </c>
      <c r="J36" s="15">
        <v>28906945000</v>
      </c>
      <c r="K36" s="15">
        <v>0</v>
      </c>
      <c r="L36" s="15">
        <v>0</v>
      </c>
      <c r="M36" s="15">
        <v>28906945000</v>
      </c>
      <c r="N36" s="15">
        <v>28906945000</v>
      </c>
      <c r="O36" s="15">
        <v>0</v>
      </c>
      <c r="P36" s="15">
        <v>28906945000</v>
      </c>
      <c r="Q36" s="15">
        <v>18020361710</v>
      </c>
      <c r="R36" s="15">
        <v>18020361710</v>
      </c>
      <c r="S36" s="9">
        <f t="shared" si="1"/>
        <v>0</v>
      </c>
      <c r="T36" s="10">
        <f t="shared" si="8"/>
        <v>1</v>
      </c>
      <c r="U36" s="10">
        <f t="shared" si="9"/>
        <v>0.62339211943704187</v>
      </c>
      <c r="V36" s="10">
        <f t="shared" si="10"/>
        <v>0.62339211943704187</v>
      </c>
      <c r="W36" s="5"/>
      <c r="X36" s="2"/>
      <c r="Y36" s="2"/>
      <c r="Z36" s="2"/>
      <c r="AA36" s="2"/>
      <c r="AB36" s="2"/>
    </row>
    <row r="37" spans="1:28" ht="24" thickTop="1" thickBot="1" x14ac:dyDescent="0.3">
      <c r="A37" s="23" t="s">
        <v>19</v>
      </c>
      <c r="B37" s="23"/>
      <c r="C37" s="23"/>
      <c r="D37" s="23"/>
      <c r="E37" s="23"/>
      <c r="F37" s="23"/>
      <c r="G37" s="23"/>
      <c r="H37" s="23"/>
      <c r="I37" s="24" t="s">
        <v>117</v>
      </c>
      <c r="J37" s="25">
        <f>SUM(J38:J39)</f>
        <v>12830780000</v>
      </c>
      <c r="K37" s="25">
        <f t="shared" ref="K37:R37" si="11">SUM(K38:K39)</f>
        <v>580000000</v>
      </c>
      <c r="L37" s="25">
        <f t="shared" si="11"/>
        <v>0</v>
      </c>
      <c r="M37" s="25">
        <f t="shared" si="11"/>
        <v>13410780000</v>
      </c>
      <c r="N37" s="25">
        <f t="shared" si="11"/>
        <v>12486815007</v>
      </c>
      <c r="O37" s="25">
        <f t="shared" si="11"/>
        <v>923964993</v>
      </c>
      <c r="P37" s="25">
        <f t="shared" si="11"/>
        <v>12451664256</v>
      </c>
      <c r="Q37" s="25">
        <f t="shared" si="11"/>
        <v>12451664256</v>
      </c>
      <c r="R37" s="25">
        <f t="shared" si="11"/>
        <v>12451664256</v>
      </c>
      <c r="S37" s="21">
        <f t="shared" si="1"/>
        <v>959115744</v>
      </c>
      <c r="T37" s="22">
        <f t="shared" si="8"/>
        <v>0.92848173305355841</v>
      </c>
      <c r="U37" s="22">
        <f t="shared" si="9"/>
        <v>0.92848173305355841</v>
      </c>
      <c r="V37" s="22">
        <f t="shared" si="10"/>
        <v>0.92848173305355841</v>
      </c>
      <c r="W37" s="5"/>
      <c r="X37" s="2"/>
      <c r="Y37" s="2"/>
      <c r="Z37" s="2"/>
      <c r="AA37" s="2"/>
      <c r="AB37" s="2"/>
    </row>
    <row r="38" spans="1:28" ht="32.25" customHeight="1" thickTop="1" thickBot="1" x14ac:dyDescent="0.3">
      <c r="A38" s="13" t="s">
        <v>19</v>
      </c>
      <c r="B38" s="13" t="s">
        <v>70</v>
      </c>
      <c r="C38" s="13" t="s">
        <v>20</v>
      </c>
      <c r="D38" s="13"/>
      <c r="E38" s="13"/>
      <c r="F38" s="13" t="s">
        <v>21</v>
      </c>
      <c r="G38" s="13" t="s">
        <v>22</v>
      </c>
      <c r="H38" s="13" t="s">
        <v>23</v>
      </c>
      <c r="I38" s="14" t="s">
        <v>71</v>
      </c>
      <c r="J38" s="15">
        <v>11927605000</v>
      </c>
      <c r="K38" s="15">
        <v>580000000</v>
      </c>
      <c r="L38" s="15">
        <v>0</v>
      </c>
      <c r="M38" s="15">
        <v>12507605000</v>
      </c>
      <c r="N38" s="15">
        <v>12486815007</v>
      </c>
      <c r="O38" s="15">
        <v>20789993</v>
      </c>
      <c r="P38" s="15">
        <v>12451664256</v>
      </c>
      <c r="Q38" s="15">
        <v>12451664256</v>
      </c>
      <c r="R38" s="15">
        <v>12451664256</v>
      </c>
      <c r="S38" s="9">
        <f t="shared" si="1"/>
        <v>55940744</v>
      </c>
      <c r="T38" s="10">
        <f t="shared" si="8"/>
        <v>0.99552746157237937</v>
      </c>
      <c r="U38" s="10">
        <f t="shared" si="9"/>
        <v>0.99552746157237937</v>
      </c>
      <c r="V38" s="10">
        <f t="shared" si="10"/>
        <v>0.99552746157237937</v>
      </c>
      <c r="W38" s="5"/>
      <c r="X38" s="2"/>
      <c r="Y38" s="2"/>
      <c r="Z38" s="2"/>
      <c r="AA38" s="2"/>
      <c r="AB38" s="2"/>
    </row>
    <row r="39" spans="1:28" ht="35.25" customHeight="1" thickTop="1" thickBot="1" x14ac:dyDescent="0.3">
      <c r="A39" s="13" t="s">
        <v>19</v>
      </c>
      <c r="B39" s="13" t="s">
        <v>70</v>
      </c>
      <c r="C39" s="13" t="s">
        <v>43</v>
      </c>
      <c r="D39" s="13" t="s">
        <v>20</v>
      </c>
      <c r="E39" s="13"/>
      <c r="F39" s="13" t="s">
        <v>21</v>
      </c>
      <c r="G39" s="13" t="s">
        <v>48</v>
      </c>
      <c r="H39" s="13" t="s">
        <v>49</v>
      </c>
      <c r="I39" s="14" t="s">
        <v>72</v>
      </c>
      <c r="J39" s="15">
        <v>903175000</v>
      </c>
      <c r="K39" s="15">
        <v>0</v>
      </c>
      <c r="L39" s="15">
        <v>0</v>
      </c>
      <c r="M39" s="15">
        <v>903175000</v>
      </c>
      <c r="N39" s="15">
        <v>0</v>
      </c>
      <c r="O39" s="15">
        <v>903175000</v>
      </c>
      <c r="P39" s="15">
        <v>0</v>
      </c>
      <c r="Q39" s="15">
        <v>0</v>
      </c>
      <c r="R39" s="15">
        <v>0</v>
      </c>
      <c r="S39" s="9">
        <f t="shared" ref="S39:S60" si="12">+M39-P39</f>
        <v>903175000</v>
      </c>
      <c r="T39" s="10">
        <f t="shared" si="8"/>
        <v>0</v>
      </c>
      <c r="U39" s="10">
        <f t="shared" si="9"/>
        <v>0</v>
      </c>
      <c r="V39" s="10">
        <f t="shared" si="10"/>
        <v>0</v>
      </c>
      <c r="W39" s="5"/>
      <c r="X39" s="2"/>
      <c r="Y39" s="2"/>
      <c r="Z39" s="2"/>
      <c r="AA39" s="2"/>
      <c r="AB39" s="2"/>
    </row>
    <row r="40" spans="1:28" ht="30" customHeight="1" thickTop="1" thickBot="1" x14ac:dyDescent="0.3">
      <c r="A40" s="23" t="s">
        <v>73</v>
      </c>
      <c r="B40" s="23"/>
      <c r="C40" s="23"/>
      <c r="D40" s="23"/>
      <c r="E40" s="23"/>
      <c r="F40" s="23"/>
      <c r="G40" s="23"/>
      <c r="H40" s="23"/>
      <c r="I40" s="24" t="s">
        <v>116</v>
      </c>
      <c r="J40" s="25">
        <f t="shared" ref="J40:R40" si="13">SUM(J41:J59)</f>
        <v>241952330660</v>
      </c>
      <c r="K40" s="25">
        <f t="shared" si="13"/>
        <v>55664580000</v>
      </c>
      <c r="L40" s="25">
        <f t="shared" si="13"/>
        <v>0</v>
      </c>
      <c r="M40" s="25">
        <f t="shared" si="13"/>
        <v>297616910660</v>
      </c>
      <c r="N40" s="25">
        <f t="shared" si="13"/>
        <v>293456151140.84003</v>
      </c>
      <c r="O40" s="25">
        <f t="shared" si="13"/>
        <v>4160759519.1599998</v>
      </c>
      <c r="P40" s="25">
        <f t="shared" si="13"/>
        <v>283664845793.84003</v>
      </c>
      <c r="Q40" s="25">
        <f t="shared" si="13"/>
        <v>32505397464.730003</v>
      </c>
      <c r="R40" s="25">
        <f t="shared" si="13"/>
        <v>32218961002.730003</v>
      </c>
      <c r="S40" s="21">
        <f t="shared" si="12"/>
        <v>13952064866.159973</v>
      </c>
      <c r="T40" s="22">
        <f t="shared" si="8"/>
        <v>0.95312072544796045</v>
      </c>
      <c r="U40" s="22">
        <f t="shared" si="9"/>
        <v>0.10921891969325774</v>
      </c>
      <c r="V40" s="22">
        <f t="shared" si="10"/>
        <v>0.10825648627049021</v>
      </c>
      <c r="W40" s="5"/>
      <c r="X40" s="2"/>
      <c r="Y40" s="2"/>
      <c r="Z40" s="2"/>
      <c r="AA40" s="2"/>
      <c r="AB40" s="2"/>
    </row>
    <row r="41" spans="1:28" ht="80.25" thickTop="1" thickBot="1" x14ac:dyDescent="0.3">
      <c r="A41" s="13" t="s">
        <v>73</v>
      </c>
      <c r="B41" s="13" t="s">
        <v>74</v>
      </c>
      <c r="C41" s="13" t="s">
        <v>75</v>
      </c>
      <c r="D41" s="13" t="s">
        <v>76</v>
      </c>
      <c r="E41" s="13"/>
      <c r="F41" s="13" t="s">
        <v>21</v>
      </c>
      <c r="G41" s="13" t="s">
        <v>48</v>
      </c>
      <c r="H41" s="13" t="s">
        <v>23</v>
      </c>
      <c r="I41" s="14" t="s">
        <v>77</v>
      </c>
      <c r="J41" s="15">
        <v>3613733382</v>
      </c>
      <c r="K41" s="15">
        <v>0</v>
      </c>
      <c r="L41" s="15">
        <v>0</v>
      </c>
      <c r="M41" s="15">
        <v>3613733382</v>
      </c>
      <c r="N41" s="15">
        <v>2868181169.0599999</v>
      </c>
      <c r="O41" s="15">
        <v>745552212.94000006</v>
      </c>
      <c r="P41" s="15">
        <v>2868181169.0599999</v>
      </c>
      <c r="Q41" s="15">
        <v>1509140487.6700001</v>
      </c>
      <c r="R41" s="15">
        <v>1431243040.6700001</v>
      </c>
      <c r="S41" s="9">
        <f t="shared" si="12"/>
        <v>745552212.94000006</v>
      </c>
      <c r="T41" s="10">
        <f t="shared" si="8"/>
        <v>0.79368920334477511</v>
      </c>
      <c r="U41" s="10">
        <f t="shared" si="9"/>
        <v>0.41761257075218289</v>
      </c>
      <c r="V41" s="10">
        <f t="shared" si="10"/>
        <v>0.39605662326917068</v>
      </c>
      <c r="W41" s="5"/>
      <c r="X41" s="2"/>
      <c r="Y41" s="2"/>
      <c r="Z41" s="2"/>
      <c r="AA41" s="2"/>
      <c r="AB41" s="2"/>
    </row>
    <row r="42" spans="1:28" ht="80.25" thickTop="1" thickBot="1" x14ac:dyDescent="0.3">
      <c r="A42" s="13" t="s">
        <v>73</v>
      </c>
      <c r="B42" s="13" t="s">
        <v>74</v>
      </c>
      <c r="C42" s="13" t="s">
        <v>75</v>
      </c>
      <c r="D42" s="13" t="s">
        <v>76</v>
      </c>
      <c r="E42" s="13"/>
      <c r="F42" s="13" t="s">
        <v>21</v>
      </c>
      <c r="G42" s="13" t="s">
        <v>78</v>
      </c>
      <c r="H42" s="13" t="s">
        <v>23</v>
      </c>
      <c r="I42" s="14" t="s">
        <v>77</v>
      </c>
      <c r="J42" s="15">
        <v>21860000000</v>
      </c>
      <c r="K42" s="15">
        <v>0</v>
      </c>
      <c r="L42" s="15">
        <v>0</v>
      </c>
      <c r="M42" s="15">
        <v>21860000000</v>
      </c>
      <c r="N42" s="15">
        <v>21860000000</v>
      </c>
      <c r="O42" s="15">
        <v>0</v>
      </c>
      <c r="P42" s="15">
        <v>21860000000</v>
      </c>
      <c r="Q42" s="15">
        <v>0</v>
      </c>
      <c r="R42" s="15">
        <v>0</v>
      </c>
      <c r="S42" s="9">
        <f t="shared" si="12"/>
        <v>0</v>
      </c>
      <c r="T42" s="10">
        <f t="shared" si="8"/>
        <v>1</v>
      </c>
      <c r="U42" s="10">
        <f t="shared" si="9"/>
        <v>0</v>
      </c>
      <c r="V42" s="10">
        <f t="shared" si="10"/>
        <v>0</v>
      </c>
      <c r="W42" s="5"/>
      <c r="X42" s="2"/>
      <c r="Y42" s="2"/>
      <c r="Z42" s="2"/>
      <c r="AA42" s="2"/>
      <c r="AB42" s="2"/>
    </row>
    <row r="43" spans="1:28" ht="46.5" thickTop="1" thickBot="1" x14ac:dyDescent="0.3">
      <c r="A43" s="13" t="s">
        <v>73</v>
      </c>
      <c r="B43" s="13" t="s">
        <v>79</v>
      </c>
      <c r="C43" s="13" t="s">
        <v>75</v>
      </c>
      <c r="D43" s="13" t="s">
        <v>80</v>
      </c>
      <c r="E43" s="13" t="s">
        <v>0</v>
      </c>
      <c r="F43" s="13" t="s">
        <v>21</v>
      </c>
      <c r="G43" s="13" t="s">
        <v>81</v>
      </c>
      <c r="H43" s="13" t="s">
        <v>23</v>
      </c>
      <c r="I43" s="14" t="s">
        <v>82</v>
      </c>
      <c r="J43" s="15">
        <v>0</v>
      </c>
      <c r="K43" s="15">
        <v>25664580000</v>
      </c>
      <c r="L43" s="15">
        <v>0</v>
      </c>
      <c r="M43" s="15">
        <v>25664580000</v>
      </c>
      <c r="N43" s="15">
        <v>25365852000</v>
      </c>
      <c r="O43" s="15">
        <v>298728000</v>
      </c>
      <c r="P43" s="15">
        <v>20378690000</v>
      </c>
      <c r="Q43" s="15">
        <v>0</v>
      </c>
      <c r="R43" s="15">
        <v>0</v>
      </c>
      <c r="S43" s="9">
        <f t="shared" si="12"/>
        <v>5285890000</v>
      </c>
      <c r="T43" s="10">
        <f t="shared" si="8"/>
        <v>0.79403948944420677</v>
      </c>
      <c r="U43" s="10">
        <f t="shared" si="9"/>
        <v>0</v>
      </c>
      <c r="V43" s="10">
        <f t="shared" si="10"/>
        <v>0</v>
      </c>
      <c r="W43" s="5"/>
      <c r="X43" s="2"/>
      <c r="Y43" s="2"/>
      <c r="Z43" s="2"/>
      <c r="AA43" s="2"/>
      <c r="AB43" s="2"/>
    </row>
    <row r="44" spans="1:28" ht="46.5" thickTop="1" thickBot="1" x14ac:dyDescent="0.3">
      <c r="A44" s="13" t="s">
        <v>73</v>
      </c>
      <c r="B44" s="13" t="s">
        <v>79</v>
      </c>
      <c r="C44" s="13" t="s">
        <v>75</v>
      </c>
      <c r="D44" s="13" t="s">
        <v>84</v>
      </c>
      <c r="E44" s="13"/>
      <c r="F44" s="13" t="s">
        <v>21</v>
      </c>
      <c r="G44" s="13" t="s">
        <v>48</v>
      </c>
      <c r="H44" s="13" t="s">
        <v>23</v>
      </c>
      <c r="I44" s="14" t="s">
        <v>85</v>
      </c>
      <c r="J44" s="15">
        <v>4065450055</v>
      </c>
      <c r="K44" s="15">
        <v>0</v>
      </c>
      <c r="L44" s="15">
        <v>0</v>
      </c>
      <c r="M44" s="15">
        <v>4065450055</v>
      </c>
      <c r="N44" s="15">
        <v>4036805850.7800002</v>
      </c>
      <c r="O44" s="15">
        <v>28644204.219999999</v>
      </c>
      <c r="P44" s="15">
        <v>2552681299.7800002</v>
      </c>
      <c r="Q44" s="15">
        <v>1461400792.8299999</v>
      </c>
      <c r="R44" s="15">
        <v>1429407521.8299999</v>
      </c>
      <c r="S44" s="9">
        <f t="shared" si="12"/>
        <v>1512768755.2199998</v>
      </c>
      <c r="T44" s="10">
        <f t="shared" si="8"/>
        <v>0.62789636208678012</v>
      </c>
      <c r="U44" s="10">
        <f t="shared" si="9"/>
        <v>0.35946839170552791</v>
      </c>
      <c r="V44" s="10">
        <f t="shared" si="10"/>
        <v>0.35159883960989896</v>
      </c>
      <c r="W44" s="5"/>
      <c r="X44" s="2"/>
      <c r="Y44" s="2"/>
      <c r="Z44" s="2"/>
      <c r="AA44" s="2"/>
      <c r="AB44" s="2"/>
    </row>
    <row r="45" spans="1:28" ht="57.75" thickTop="1" thickBot="1" x14ac:dyDescent="0.3">
      <c r="A45" s="13" t="s">
        <v>73</v>
      </c>
      <c r="B45" s="13" t="s">
        <v>79</v>
      </c>
      <c r="C45" s="13" t="s">
        <v>75</v>
      </c>
      <c r="D45" s="13" t="s">
        <v>86</v>
      </c>
      <c r="E45" s="13"/>
      <c r="F45" s="13" t="s">
        <v>21</v>
      </c>
      <c r="G45" s="13" t="s">
        <v>48</v>
      </c>
      <c r="H45" s="13" t="s">
        <v>23</v>
      </c>
      <c r="I45" s="14" t="s">
        <v>87</v>
      </c>
      <c r="J45" s="15">
        <v>10373242985</v>
      </c>
      <c r="K45" s="15">
        <v>0</v>
      </c>
      <c r="L45" s="15">
        <v>0</v>
      </c>
      <c r="M45" s="15">
        <v>10373242985</v>
      </c>
      <c r="N45" s="15">
        <v>10047442927.549999</v>
      </c>
      <c r="O45" s="15">
        <v>325800057.44999999</v>
      </c>
      <c r="P45" s="15">
        <v>9796435424.5499992</v>
      </c>
      <c r="Q45" s="15">
        <v>5202779568.1499996</v>
      </c>
      <c r="R45" s="15">
        <v>5128757499.1499996</v>
      </c>
      <c r="S45" s="9">
        <f t="shared" si="12"/>
        <v>576807560.45000076</v>
      </c>
      <c r="T45" s="10">
        <f t="shared" si="8"/>
        <v>0.94439467375013963</v>
      </c>
      <c r="U45" s="10">
        <f t="shared" si="9"/>
        <v>0.50155766867443141</v>
      </c>
      <c r="V45" s="10">
        <f t="shared" si="10"/>
        <v>0.49442180295654181</v>
      </c>
      <c r="W45" s="5"/>
      <c r="X45" s="2"/>
      <c r="Y45" s="2"/>
      <c r="Z45" s="2"/>
      <c r="AA45" s="2"/>
      <c r="AB45" s="2"/>
    </row>
    <row r="46" spans="1:28" ht="69" thickTop="1" thickBot="1" x14ac:dyDescent="0.3">
      <c r="A46" s="13" t="s">
        <v>73</v>
      </c>
      <c r="B46" s="13" t="s">
        <v>79</v>
      </c>
      <c r="C46" s="13" t="s">
        <v>75</v>
      </c>
      <c r="D46" s="13" t="s">
        <v>88</v>
      </c>
      <c r="E46" s="13"/>
      <c r="F46" s="13" t="s">
        <v>21</v>
      </c>
      <c r="G46" s="13" t="s">
        <v>48</v>
      </c>
      <c r="H46" s="13" t="s">
        <v>23</v>
      </c>
      <c r="I46" s="14" t="s">
        <v>89</v>
      </c>
      <c r="J46" s="15">
        <v>25000000000</v>
      </c>
      <c r="K46" s="15">
        <v>0</v>
      </c>
      <c r="L46" s="15">
        <v>0</v>
      </c>
      <c r="M46" s="15">
        <v>25000000000</v>
      </c>
      <c r="N46" s="15">
        <v>25000000000</v>
      </c>
      <c r="O46" s="15">
        <v>0</v>
      </c>
      <c r="P46" s="15">
        <v>25000000000</v>
      </c>
      <c r="Q46" s="15">
        <v>11643000000</v>
      </c>
      <c r="R46" s="15">
        <v>11643000000</v>
      </c>
      <c r="S46" s="9">
        <f t="shared" si="12"/>
        <v>0</v>
      </c>
      <c r="T46" s="10">
        <f t="shared" si="8"/>
        <v>1</v>
      </c>
      <c r="U46" s="10">
        <f t="shared" si="9"/>
        <v>0.46572000000000002</v>
      </c>
      <c r="V46" s="10">
        <f t="shared" si="10"/>
        <v>0.46572000000000002</v>
      </c>
      <c r="W46" s="5"/>
      <c r="X46" s="2"/>
      <c r="Y46" s="2"/>
      <c r="Z46" s="2"/>
      <c r="AA46" s="2"/>
      <c r="AB46" s="2"/>
    </row>
    <row r="47" spans="1:28" ht="69" thickTop="1" thickBot="1" x14ac:dyDescent="0.3">
      <c r="A47" s="13" t="s">
        <v>73</v>
      </c>
      <c r="B47" s="13" t="s">
        <v>79</v>
      </c>
      <c r="C47" s="13" t="s">
        <v>75</v>
      </c>
      <c r="D47" s="13" t="s">
        <v>90</v>
      </c>
      <c r="E47" s="13"/>
      <c r="F47" s="13" t="s">
        <v>21</v>
      </c>
      <c r="G47" s="13" t="s">
        <v>48</v>
      </c>
      <c r="H47" s="13" t="s">
        <v>23</v>
      </c>
      <c r="I47" s="14" t="s">
        <v>91</v>
      </c>
      <c r="J47" s="15">
        <v>2980536346</v>
      </c>
      <c r="K47" s="15">
        <v>0</v>
      </c>
      <c r="L47" s="15">
        <v>0</v>
      </c>
      <c r="M47" s="15">
        <v>2980536346</v>
      </c>
      <c r="N47" s="15">
        <v>2980536346</v>
      </c>
      <c r="O47" s="15">
        <v>0</v>
      </c>
      <c r="P47" s="15">
        <v>2980536346</v>
      </c>
      <c r="Q47" s="15">
        <v>2980536346</v>
      </c>
      <c r="R47" s="15">
        <v>2980536346</v>
      </c>
      <c r="S47" s="9">
        <f t="shared" si="12"/>
        <v>0</v>
      </c>
      <c r="T47" s="10">
        <f t="shared" si="8"/>
        <v>1</v>
      </c>
      <c r="U47" s="10">
        <f t="shared" si="9"/>
        <v>1</v>
      </c>
      <c r="V47" s="10">
        <f t="shared" si="10"/>
        <v>1</v>
      </c>
      <c r="W47" s="5"/>
      <c r="X47" s="2"/>
      <c r="Y47" s="2"/>
      <c r="Z47" s="2"/>
      <c r="AA47" s="2"/>
      <c r="AB47" s="2"/>
    </row>
    <row r="48" spans="1:28" ht="46.5" thickTop="1" thickBot="1" x14ac:dyDescent="0.3">
      <c r="A48" s="13" t="s">
        <v>73</v>
      </c>
      <c r="B48" s="13" t="s">
        <v>79</v>
      </c>
      <c r="C48" s="13" t="s">
        <v>75</v>
      </c>
      <c r="D48" s="13" t="s">
        <v>92</v>
      </c>
      <c r="E48" s="13"/>
      <c r="F48" s="13" t="s">
        <v>21</v>
      </c>
      <c r="G48" s="13" t="s">
        <v>48</v>
      </c>
      <c r="H48" s="13" t="s">
        <v>23</v>
      </c>
      <c r="I48" s="14" t="s">
        <v>93</v>
      </c>
      <c r="J48" s="15">
        <v>8002612574</v>
      </c>
      <c r="K48" s="15">
        <v>0</v>
      </c>
      <c r="L48" s="15">
        <v>0</v>
      </c>
      <c r="M48" s="15">
        <v>8002612574</v>
      </c>
      <c r="N48" s="15">
        <v>7711217499.3999996</v>
      </c>
      <c r="O48" s="15">
        <v>291395074.60000002</v>
      </c>
      <c r="P48" s="15">
        <v>7570766091.3999996</v>
      </c>
      <c r="Q48" s="15">
        <v>3896312466.4000001</v>
      </c>
      <c r="R48" s="15">
        <v>3887326001.4000001</v>
      </c>
      <c r="S48" s="9">
        <f t="shared" si="12"/>
        <v>431846482.60000038</v>
      </c>
      <c r="T48" s="10">
        <f t="shared" si="8"/>
        <v>0.94603681252756844</v>
      </c>
      <c r="U48" s="10">
        <f t="shared" si="9"/>
        <v>0.48688005702773635</v>
      </c>
      <c r="V48" s="10">
        <f t="shared" si="10"/>
        <v>0.48575711562367585</v>
      </c>
      <c r="W48" s="5"/>
      <c r="X48" s="2"/>
      <c r="Y48" s="2"/>
      <c r="Z48" s="2"/>
      <c r="AA48" s="2"/>
      <c r="AB48" s="2"/>
    </row>
    <row r="49" spans="1:28" ht="57.75" thickTop="1" thickBot="1" x14ac:dyDescent="0.3">
      <c r="A49" s="13" t="s">
        <v>73</v>
      </c>
      <c r="B49" s="13" t="s">
        <v>79</v>
      </c>
      <c r="C49" s="13" t="s">
        <v>75</v>
      </c>
      <c r="D49" s="13" t="s">
        <v>94</v>
      </c>
      <c r="E49" s="13"/>
      <c r="F49" s="13" t="s">
        <v>21</v>
      </c>
      <c r="G49" s="13" t="s">
        <v>48</v>
      </c>
      <c r="H49" s="13" t="s">
        <v>23</v>
      </c>
      <c r="I49" s="14" t="s">
        <v>95</v>
      </c>
      <c r="J49" s="15">
        <v>15885233087</v>
      </c>
      <c r="K49" s="15">
        <v>0</v>
      </c>
      <c r="L49" s="15">
        <v>0</v>
      </c>
      <c r="M49" s="15">
        <v>15885233087</v>
      </c>
      <c r="N49" s="15">
        <v>15820052506.35</v>
      </c>
      <c r="O49" s="15">
        <v>65180580.649999999</v>
      </c>
      <c r="P49" s="15">
        <v>14684796427.35</v>
      </c>
      <c r="Q49" s="15">
        <v>1828094056.3499999</v>
      </c>
      <c r="R49" s="15">
        <v>1798645978.3499999</v>
      </c>
      <c r="S49" s="9">
        <f t="shared" si="12"/>
        <v>1200436659.6499996</v>
      </c>
      <c r="T49" s="10">
        <f t="shared" si="8"/>
        <v>0.92443065499414034</v>
      </c>
      <c r="U49" s="10">
        <f t="shared" si="9"/>
        <v>0.11508134922150166</v>
      </c>
      <c r="V49" s="10">
        <f t="shared" si="10"/>
        <v>0.11322754715018681</v>
      </c>
      <c r="W49" s="5"/>
      <c r="X49" s="2"/>
      <c r="Y49" s="2"/>
      <c r="Z49" s="2"/>
      <c r="AA49" s="2"/>
      <c r="AB49" s="2"/>
    </row>
    <row r="50" spans="1:28" ht="57.75" thickTop="1" thickBot="1" x14ac:dyDescent="0.3">
      <c r="A50" s="13" t="s">
        <v>73</v>
      </c>
      <c r="B50" s="13" t="s">
        <v>79</v>
      </c>
      <c r="C50" s="13" t="s">
        <v>75</v>
      </c>
      <c r="D50" s="13" t="s">
        <v>96</v>
      </c>
      <c r="E50" s="13"/>
      <c r="F50" s="13" t="s">
        <v>21</v>
      </c>
      <c r="G50" s="13" t="s">
        <v>22</v>
      </c>
      <c r="H50" s="13" t="s">
        <v>23</v>
      </c>
      <c r="I50" s="14" t="s">
        <v>97</v>
      </c>
      <c r="J50" s="15">
        <v>134601300000</v>
      </c>
      <c r="K50" s="15">
        <v>0</v>
      </c>
      <c r="L50" s="15">
        <v>0</v>
      </c>
      <c r="M50" s="15">
        <v>134601300000</v>
      </c>
      <c r="N50" s="15">
        <v>134601300000</v>
      </c>
      <c r="O50" s="15">
        <v>0</v>
      </c>
      <c r="P50" s="15">
        <v>134601300000</v>
      </c>
      <c r="Q50" s="15">
        <v>0</v>
      </c>
      <c r="R50" s="15">
        <v>0</v>
      </c>
      <c r="S50" s="9">
        <f t="shared" si="12"/>
        <v>0</v>
      </c>
      <c r="T50" s="10">
        <f t="shared" si="8"/>
        <v>1</v>
      </c>
      <c r="U50" s="10">
        <f t="shared" si="9"/>
        <v>0</v>
      </c>
      <c r="V50" s="10">
        <f t="shared" si="10"/>
        <v>0</v>
      </c>
      <c r="W50" s="5"/>
      <c r="X50" s="2"/>
      <c r="Y50" s="2"/>
      <c r="Z50" s="2"/>
      <c r="AA50" s="2"/>
      <c r="AB50" s="2"/>
    </row>
    <row r="51" spans="1:28" ht="57.75" thickTop="1" thickBot="1" x14ac:dyDescent="0.3">
      <c r="A51" s="13" t="s">
        <v>73</v>
      </c>
      <c r="B51" s="13" t="s">
        <v>79</v>
      </c>
      <c r="C51" s="13" t="s">
        <v>75</v>
      </c>
      <c r="D51" s="13" t="s">
        <v>96</v>
      </c>
      <c r="E51" s="13"/>
      <c r="F51" s="13" t="s">
        <v>21</v>
      </c>
      <c r="G51" s="13" t="s">
        <v>48</v>
      </c>
      <c r="H51" s="13" t="s">
        <v>23</v>
      </c>
      <c r="I51" s="14" t="s">
        <v>97</v>
      </c>
      <c r="J51" s="15">
        <v>0</v>
      </c>
      <c r="K51" s="15">
        <v>30000000000</v>
      </c>
      <c r="L51" s="15">
        <v>0</v>
      </c>
      <c r="M51" s="15">
        <v>30000000000</v>
      </c>
      <c r="N51" s="15">
        <v>30000000000</v>
      </c>
      <c r="O51" s="15">
        <v>0</v>
      </c>
      <c r="P51" s="15">
        <v>30000000000</v>
      </c>
      <c r="Q51" s="15">
        <v>0</v>
      </c>
      <c r="R51" s="15">
        <v>0</v>
      </c>
      <c r="S51" s="9">
        <f t="shared" si="12"/>
        <v>0</v>
      </c>
      <c r="T51" s="10">
        <f t="shared" si="8"/>
        <v>1</v>
      </c>
      <c r="U51" s="10">
        <f t="shared" si="9"/>
        <v>0</v>
      </c>
      <c r="V51" s="10">
        <f t="shared" si="10"/>
        <v>0</v>
      </c>
      <c r="W51" s="5"/>
      <c r="X51" s="2"/>
      <c r="Y51" s="2"/>
      <c r="Z51" s="2"/>
      <c r="AA51" s="2"/>
      <c r="AB51" s="2"/>
    </row>
    <row r="52" spans="1:28" ht="46.5" thickTop="1" thickBot="1" x14ac:dyDescent="0.3">
      <c r="A52" s="13" t="s">
        <v>73</v>
      </c>
      <c r="B52" s="13" t="s">
        <v>79</v>
      </c>
      <c r="C52" s="13" t="s">
        <v>75</v>
      </c>
      <c r="D52" s="13" t="s">
        <v>98</v>
      </c>
      <c r="E52" s="13"/>
      <c r="F52" s="13" t="s">
        <v>21</v>
      </c>
      <c r="G52" s="13" t="s">
        <v>48</v>
      </c>
      <c r="H52" s="13" t="s">
        <v>23</v>
      </c>
      <c r="I52" s="14" t="s">
        <v>99</v>
      </c>
      <c r="J52" s="15">
        <v>1954126326</v>
      </c>
      <c r="K52" s="15">
        <v>0</v>
      </c>
      <c r="L52" s="15">
        <v>0</v>
      </c>
      <c r="M52" s="15">
        <v>1954126326</v>
      </c>
      <c r="N52" s="15">
        <v>1954126326</v>
      </c>
      <c r="O52" s="15">
        <v>0</v>
      </c>
      <c r="P52" s="15">
        <v>1954126326</v>
      </c>
      <c r="Q52" s="15">
        <v>0</v>
      </c>
      <c r="R52" s="15">
        <v>0</v>
      </c>
      <c r="S52" s="9">
        <f t="shared" si="12"/>
        <v>0</v>
      </c>
      <c r="T52" s="10">
        <f t="shared" si="8"/>
        <v>1</v>
      </c>
      <c r="U52" s="10">
        <f t="shared" si="9"/>
        <v>0</v>
      </c>
      <c r="V52" s="10">
        <f t="shared" si="10"/>
        <v>0</v>
      </c>
      <c r="W52" s="5"/>
      <c r="X52" s="2"/>
      <c r="Y52" s="2"/>
      <c r="Z52" s="2"/>
      <c r="AA52" s="2"/>
      <c r="AB52" s="2"/>
    </row>
    <row r="53" spans="1:28" ht="91.5" thickTop="1" thickBot="1" x14ac:dyDescent="0.3">
      <c r="A53" s="13" t="s">
        <v>73</v>
      </c>
      <c r="B53" s="13" t="s">
        <v>79</v>
      </c>
      <c r="C53" s="13" t="s">
        <v>75</v>
      </c>
      <c r="D53" s="13" t="s">
        <v>100</v>
      </c>
      <c r="E53" s="13"/>
      <c r="F53" s="13" t="s">
        <v>21</v>
      </c>
      <c r="G53" s="13" t="s">
        <v>48</v>
      </c>
      <c r="H53" s="13" t="s">
        <v>23</v>
      </c>
      <c r="I53" s="14" t="s">
        <v>101</v>
      </c>
      <c r="J53" s="15">
        <v>4681004365</v>
      </c>
      <c r="K53" s="15">
        <v>0</v>
      </c>
      <c r="L53" s="15">
        <v>0</v>
      </c>
      <c r="M53" s="15">
        <v>4681004365</v>
      </c>
      <c r="N53" s="15">
        <v>4643206446.6999998</v>
      </c>
      <c r="O53" s="15">
        <v>37797918.299999997</v>
      </c>
      <c r="P53" s="15">
        <v>4617928831.6999998</v>
      </c>
      <c r="Q53" s="15">
        <v>566700249.5</v>
      </c>
      <c r="R53" s="15">
        <v>564631613.5</v>
      </c>
      <c r="S53" s="9">
        <f t="shared" si="12"/>
        <v>63075533.300000191</v>
      </c>
      <c r="T53" s="10">
        <f t="shared" si="8"/>
        <v>0.98652521374010715</v>
      </c>
      <c r="U53" s="10">
        <f t="shared" si="9"/>
        <v>0.12106381564974251</v>
      </c>
      <c r="V53" s="10">
        <f t="shared" si="10"/>
        <v>0.12062189425025242</v>
      </c>
      <c r="W53" s="5"/>
      <c r="X53" s="2"/>
      <c r="Y53" s="2"/>
      <c r="Z53" s="2"/>
      <c r="AA53" s="2"/>
      <c r="AB53" s="2"/>
    </row>
    <row r="54" spans="1:28" ht="56.25" customHeight="1" thickTop="1" thickBot="1" x14ac:dyDescent="0.3">
      <c r="A54" s="13" t="s">
        <v>73</v>
      </c>
      <c r="B54" s="13" t="s">
        <v>79</v>
      </c>
      <c r="C54" s="13" t="s">
        <v>75</v>
      </c>
      <c r="D54" s="13" t="s">
        <v>83</v>
      </c>
      <c r="E54" s="13"/>
      <c r="F54" s="13" t="s">
        <v>21</v>
      </c>
      <c r="G54" s="13" t="s">
        <v>48</v>
      </c>
      <c r="H54" s="13" t="s">
        <v>23</v>
      </c>
      <c r="I54" s="14" t="s">
        <v>102</v>
      </c>
      <c r="J54" s="15">
        <v>5020620249</v>
      </c>
      <c r="K54" s="15">
        <v>0</v>
      </c>
      <c r="L54" s="15">
        <v>0</v>
      </c>
      <c r="M54" s="15">
        <v>5020620249</v>
      </c>
      <c r="N54" s="15">
        <v>2805492265</v>
      </c>
      <c r="O54" s="15">
        <v>2215127984</v>
      </c>
      <c r="P54" s="15">
        <v>2145606094</v>
      </c>
      <c r="Q54" s="15">
        <v>1646078552</v>
      </c>
      <c r="R54" s="15">
        <v>1620745925</v>
      </c>
      <c r="S54" s="9">
        <f t="shared" si="12"/>
        <v>2875014155</v>
      </c>
      <c r="T54" s="10">
        <f t="shared" si="8"/>
        <v>0.4273587699502584</v>
      </c>
      <c r="U54" s="10">
        <f t="shared" si="9"/>
        <v>0.32786358464929977</v>
      </c>
      <c r="V54" s="10">
        <f t="shared" si="10"/>
        <v>0.32281786803589019</v>
      </c>
      <c r="W54" s="5"/>
      <c r="X54" s="2"/>
      <c r="Y54" s="2"/>
      <c r="Z54" s="2"/>
      <c r="AA54" s="2"/>
      <c r="AB54" s="2"/>
    </row>
    <row r="55" spans="1:28" ht="49.5" customHeight="1" thickTop="1" thickBot="1" x14ac:dyDescent="0.3">
      <c r="A55" s="13" t="s">
        <v>73</v>
      </c>
      <c r="B55" s="13" t="s">
        <v>103</v>
      </c>
      <c r="C55" s="13" t="s">
        <v>75</v>
      </c>
      <c r="D55" s="13" t="s">
        <v>104</v>
      </c>
      <c r="E55" s="13"/>
      <c r="F55" s="13" t="s">
        <v>21</v>
      </c>
      <c r="G55" s="13" t="s">
        <v>48</v>
      </c>
      <c r="H55" s="13" t="s">
        <v>23</v>
      </c>
      <c r="I55" s="14" t="s">
        <v>105</v>
      </c>
      <c r="J55" s="15">
        <v>163050000</v>
      </c>
      <c r="K55" s="15">
        <v>0</v>
      </c>
      <c r="L55" s="15">
        <v>0</v>
      </c>
      <c r="M55" s="15">
        <v>163050000</v>
      </c>
      <c r="N55" s="15">
        <v>152050000</v>
      </c>
      <c r="O55" s="15">
        <v>11000000</v>
      </c>
      <c r="P55" s="15">
        <v>85731249</v>
      </c>
      <c r="Q55" s="15">
        <v>29203863</v>
      </c>
      <c r="R55" s="15">
        <v>29203863</v>
      </c>
      <c r="S55" s="9">
        <f t="shared" si="12"/>
        <v>77318751</v>
      </c>
      <c r="T55" s="10">
        <f t="shared" si="8"/>
        <v>0.52579729530818764</v>
      </c>
      <c r="U55" s="10">
        <f t="shared" si="9"/>
        <v>0.17910986200551979</v>
      </c>
      <c r="V55" s="10">
        <f t="shared" si="10"/>
        <v>0.17910986200551979</v>
      </c>
      <c r="W55" s="5"/>
      <c r="X55" s="2"/>
      <c r="Y55" s="2"/>
      <c r="Z55" s="2"/>
      <c r="AA55" s="2"/>
      <c r="AB55" s="2"/>
    </row>
    <row r="56" spans="1:28" ht="102.75" thickTop="1" thickBot="1" x14ac:dyDescent="0.3">
      <c r="A56" s="13" t="s">
        <v>73</v>
      </c>
      <c r="B56" s="13" t="s">
        <v>103</v>
      </c>
      <c r="C56" s="13" t="s">
        <v>75</v>
      </c>
      <c r="D56" s="13" t="s">
        <v>106</v>
      </c>
      <c r="E56" s="13"/>
      <c r="F56" s="13" t="s">
        <v>21</v>
      </c>
      <c r="G56" s="13" t="s">
        <v>48</v>
      </c>
      <c r="H56" s="13" t="s">
        <v>23</v>
      </c>
      <c r="I56" s="14" t="s">
        <v>107</v>
      </c>
      <c r="J56" s="15">
        <v>300000000</v>
      </c>
      <c r="K56" s="15">
        <v>0</v>
      </c>
      <c r="L56" s="15">
        <v>0</v>
      </c>
      <c r="M56" s="15">
        <v>300000000</v>
      </c>
      <c r="N56" s="15">
        <v>300000000</v>
      </c>
      <c r="O56" s="15">
        <v>0</v>
      </c>
      <c r="P56" s="15">
        <v>96500000</v>
      </c>
      <c r="Q56" s="15">
        <v>56221737</v>
      </c>
      <c r="R56" s="15">
        <v>47830433</v>
      </c>
      <c r="S56" s="9">
        <f t="shared" si="12"/>
        <v>203500000</v>
      </c>
      <c r="T56" s="10">
        <f t="shared" si="8"/>
        <v>0.32166666666666666</v>
      </c>
      <c r="U56" s="10">
        <f t="shared" si="9"/>
        <v>0.18740578999999999</v>
      </c>
      <c r="V56" s="10">
        <f t="shared" si="10"/>
        <v>0.15943477666666667</v>
      </c>
      <c r="W56" s="5"/>
      <c r="X56" s="2"/>
      <c r="Y56" s="2"/>
      <c r="Z56" s="2"/>
      <c r="AA56" s="2"/>
      <c r="AB56" s="2"/>
    </row>
    <row r="57" spans="1:28" ht="69" thickTop="1" thickBot="1" x14ac:dyDescent="0.3">
      <c r="A57" s="13" t="s">
        <v>73</v>
      </c>
      <c r="B57" s="13" t="s">
        <v>103</v>
      </c>
      <c r="C57" s="13" t="s">
        <v>75</v>
      </c>
      <c r="D57" s="13" t="s">
        <v>108</v>
      </c>
      <c r="E57" s="13"/>
      <c r="F57" s="13" t="s">
        <v>21</v>
      </c>
      <c r="G57" s="13" t="s">
        <v>48</v>
      </c>
      <c r="H57" s="13" t="s">
        <v>23</v>
      </c>
      <c r="I57" s="14" t="s">
        <v>109</v>
      </c>
      <c r="J57" s="15">
        <v>144200573</v>
      </c>
      <c r="K57" s="15">
        <v>0</v>
      </c>
      <c r="L57" s="15">
        <v>0</v>
      </c>
      <c r="M57" s="15">
        <v>144200573</v>
      </c>
      <c r="N57" s="15">
        <v>78776203</v>
      </c>
      <c r="O57" s="15">
        <v>65424370</v>
      </c>
      <c r="P57" s="15">
        <v>78776203</v>
      </c>
      <c r="Q57" s="15">
        <v>30000000</v>
      </c>
      <c r="R57" s="15">
        <v>30000000</v>
      </c>
      <c r="S57" s="9">
        <f t="shared" si="12"/>
        <v>65424370</v>
      </c>
      <c r="T57" s="10">
        <f t="shared" si="8"/>
        <v>0.54629604696508383</v>
      </c>
      <c r="U57" s="10">
        <f t="shared" si="9"/>
        <v>0.20804355610986372</v>
      </c>
      <c r="V57" s="10">
        <f t="shared" si="10"/>
        <v>0.20804355610986372</v>
      </c>
      <c r="W57" s="5"/>
      <c r="X57" s="2"/>
      <c r="Y57" s="2"/>
      <c r="Z57" s="2"/>
      <c r="AA57" s="2"/>
      <c r="AB57" s="2"/>
    </row>
    <row r="58" spans="1:28" ht="46.5" thickTop="1" thickBot="1" x14ac:dyDescent="0.3">
      <c r="A58" s="13" t="s">
        <v>73</v>
      </c>
      <c r="B58" s="13" t="s">
        <v>110</v>
      </c>
      <c r="C58" s="13" t="s">
        <v>75</v>
      </c>
      <c r="D58" s="13" t="s">
        <v>104</v>
      </c>
      <c r="E58" s="13"/>
      <c r="F58" s="13" t="s">
        <v>21</v>
      </c>
      <c r="G58" s="13" t="s">
        <v>48</v>
      </c>
      <c r="H58" s="13" t="s">
        <v>23</v>
      </c>
      <c r="I58" s="14" t="s">
        <v>111</v>
      </c>
      <c r="J58" s="15">
        <v>2029220718</v>
      </c>
      <c r="K58" s="15">
        <v>0</v>
      </c>
      <c r="L58" s="15">
        <v>0</v>
      </c>
      <c r="M58" s="15">
        <v>2029220718</v>
      </c>
      <c r="N58" s="15">
        <v>2023636855.8</v>
      </c>
      <c r="O58" s="15">
        <v>5583862.2000000002</v>
      </c>
      <c r="P58" s="15">
        <v>1304621533.8</v>
      </c>
      <c r="Q58" s="15">
        <v>1049553050</v>
      </c>
      <c r="R58" s="15">
        <v>1049553050</v>
      </c>
      <c r="S58" s="9">
        <f t="shared" si="12"/>
        <v>724599184.20000005</v>
      </c>
      <c r="T58" s="10">
        <f t="shared" si="8"/>
        <v>0.64291751125320418</v>
      </c>
      <c r="U58" s="10">
        <f t="shared" si="9"/>
        <v>0.51721975864431324</v>
      </c>
      <c r="V58" s="10">
        <f t="shared" si="10"/>
        <v>0.51721975864431324</v>
      </c>
      <c r="W58" s="5"/>
      <c r="X58" s="2"/>
      <c r="Y58" s="2"/>
      <c r="Z58" s="2"/>
      <c r="AA58" s="2"/>
      <c r="AB58" s="2"/>
    </row>
    <row r="59" spans="1:28" ht="57.75" thickTop="1" thickBot="1" x14ac:dyDescent="0.3">
      <c r="A59" s="13" t="s">
        <v>73</v>
      </c>
      <c r="B59" s="13" t="s">
        <v>110</v>
      </c>
      <c r="C59" s="13" t="s">
        <v>75</v>
      </c>
      <c r="D59" s="13" t="s">
        <v>106</v>
      </c>
      <c r="E59" s="13"/>
      <c r="F59" s="13" t="s">
        <v>21</v>
      </c>
      <c r="G59" s="13" t="s">
        <v>48</v>
      </c>
      <c r="H59" s="13" t="s">
        <v>23</v>
      </c>
      <c r="I59" s="14" t="s">
        <v>112</v>
      </c>
      <c r="J59" s="15">
        <v>1278000000</v>
      </c>
      <c r="K59" s="15">
        <v>0</v>
      </c>
      <c r="L59" s="15">
        <v>0</v>
      </c>
      <c r="M59" s="15">
        <v>1278000000</v>
      </c>
      <c r="N59" s="15">
        <v>1207474745.2</v>
      </c>
      <c r="O59" s="15">
        <v>70525254.799999997</v>
      </c>
      <c r="P59" s="15">
        <v>1088168798.2</v>
      </c>
      <c r="Q59" s="15">
        <v>606376295.83000004</v>
      </c>
      <c r="R59" s="15">
        <v>578079730.83000004</v>
      </c>
      <c r="S59" s="9">
        <f t="shared" si="12"/>
        <v>189831201.79999995</v>
      </c>
      <c r="T59" s="10">
        <f t="shared" si="8"/>
        <v>0.85146228341158059</v>
      </c>
      <c r="U59" s="10">
        <f t="shared" si="9"/>
        <v>0.47447284493740222</v>
      </c>
      <c r="V59" s="10">
        <f t="shared" si="10"/>
        <v>0.4523315577699531</v>
      </c>
      <c r="W59" s="5"/>
      <c r="X59" s="2"/>
      <c r="Y59" s="2"/>
      <c r="Z59" s="2"/>
      <c r="AA59" s="2"/>
      <c r="AB59" s="2"/>
    </row>
    <row r="60" spans="1:28" ht="36" customHeight="1" thickTop="1" thickBot="1" x14ac:dyDescent="0.3">
      <c r="A60" s="13"/>
      <c r="B60" s="13"/>
      <c r="C60" s="13"/>
      <c r="D60" s="13"/>
      <c r="E60" s="13"/>
      <c r="F60" s="13"/>
      <c r="G60" s="13"/>
      <c r="H60" s="13"/>
      <c r="I60" s="14" t="s">
        <v>118</v>
      </c>
      <c r="J60" s="15">
        <f t="shared" ref="J60:R60" si="14">+J7+J40</f>
        <v>665113032660</v>
      </c>
      <c r="K60" s="15">
        <f t="shared" si="14"/>
        <v>119831380000</v>
      </c>
      <c r="L60" s="15">
        <f t="shared" si="14"/>
        <v>88329306000</v>
      </c>
      <c r="M60" s="15">
        <f t="shared" si="14"/>
        <v>696615106660</v>
      </c>
      <c r="N60" s="15">
        <f t="shared" si="14"/>
        <v>675094311076.39014</v>
      </c>
      <c r="O60" s="15">
        <f t="shared" si="14"/>
        <v>21520795583.610001</v>
      </c>
      <c r="P60" s="15">
        <f t="shared" si="14"/>
        <v>646651749996.12012</v>
      </c>
      <c r="Q60" s="15">
        <f t="shared" si="14"/>
        <v>323045877113.83997</v>
      </c>
      <c r="R60" s="15">
        <f t="shared" si="14"/>
        <v>300113115567.52002</v>
      </c>
      <c r="S60" s="9">
        <f t="shared" si="12"/>
        <v>49963356663.879883</v>
      </c>
      <c r="T60" s="10">
        <f t="shared" si="8"/>
        <v>0.92827695496953133</v>
      </c>
      <c r="U60" s="10">
        <f t="shared" si="9"/>
        <v>0.46373653689871874</v>
      </c>
      <c r="V60" s="10">
        <f t="shared" si="10"/>
        <v>0.43081626094278419</v>
      </c>
      <c r="W60" s="5"/>
      <c r="X60" s="2"/>
      <c r="Y60" s="2"/>
      <c r="Z60" s="2"/>
      <c r="AA60" s="2"/>
      <c r="AB60" s="2"/>
    </row>
    <row r="61" spans="1:28" ht="15.75" thickTop="1" x14ac:dyDescent="0.25">
      <c r="A61" s="2" t="s">
        <v>124</v>
      </c>
      <c r="B61" s="2"/>
      <c r="C61" s="2"/>
      <c r="D61" s="2"/>
      <c r="E61" s="2"/>
      <c r="F61" s="27"/>
      <c r="G61" s="28"/>
      <c r="H61" s="28"/>
      <c r="I61" s="2"/>
      <c r="J61" s="2"/>
      <c r="K61" s="29"/>
      <c r="L61" s="29"/>
      <c r="M61" s="30"/>
      <c r="N61" s="31"/>
      <c r="S61" s="32"/>
      <c r="T61" s="33"/>
      <c r="U61" s="33"/>
      <c r="V61" s="7"/>
      <c r="W61" s="5"/>
      <c r="X61" s="2"/>
      <c r="Y61" s="2"/>
      <c r="Z61" s="2"/>
      <c r="AA61" s="2"/>
      <c r="AB61" s="2"/>
    </row>
    <row r="62" spans="1:28" x14ac:dyDescent="0.25">
      <c r="A62" s="2" t="s">
        <v>125</v>
      </c>
      <c r="B62" s="2"/>
      <c r="C62" s="2"/>
      <c r="D62" s="2"/>
      <c r="E62" s="2"/>
      <c r="F62" s="27"/>
      <c r="G62" s="28"/>
      <c r="H62" s="28"/>
      <c r="I62" s="2"/>
      <c r="J62" s="2"/>
      <c r="K62" s="29"/>
      <c r="L62" s="29"/>
      <c r="M62" s="30"/>
      <c r="N62" s="31"/>
      <c r="S62" s="32"/>
      <c r="T62" s="33"/>
      <c r="U62" s="33"/>
      <c r="V62" s="7"/>
      <c r="W62" s="5"/>
      <c r="X62" s="2"/>
      <c r="Y62" s="2"/>
      <c r="Z62" s="2"/>
      <c r="AA62" s="2"/>
      <c r="AB62" s="2"/>
    </row>
    <row r="63" spans="1:28" x14ac:dyDescent="0.25">
      <c r="A63" s="2" t="s">
        <v>126</v>
      </c>
      <c r="B63" s="2"/>
      <c r="C63" s="2"/>
      <c r="D63" s="2"/>
      <c r="E63" s="2"/>
      <c r="F63" s="27"/>
      <c r="G63" s="28"/>
      <c r="H63" s="28"/>
      <c r="I63" s="2"/>
      <c r="J63" s="2"/>
      <c r="K63" s="29"/>
      <c r="L63" s="29"/>
      <c r="M63" s="30"/>
      <c r="N63" s="31"/>
      <c r="S63" s="32"/>
      <c r="T63" s="33"/>
      <c r="U63" s="33"/>
      <c r="V63" s="7"/>
      <c r="W63" s="5"/>
      <c r="X63" s="2"/>
      <c r="Y63" s="2"/>
      <c r="Z63" s="2"/>
      <c r="AA63" s="2"/>
      <c r="AB63" s="2"/>
    </row>
    <row r="64" spans="1:28" x14ac:dyDescent="0.25">
      <c r="A64" s="2" t="s">
        <v>127</v>
      </c>
      <c r="B64" s="2"/>
      <c r="C64" s="2"/>
      <c r="D64" s="2"/>
      <c r="E64" s="2"/>
      <c r="F64" s="34"/>
      <c r="G64" s="35"/>
      <c r="H64" s="34"/>
      <c r="I64" s="28"/>
      <c r="J64" s="2"/>
      <c r="K64" s="29"/>
      <c r="L64" s="29"/>
      <c r="M64" s="30"/>
      <c r="N64" s="31"/>
      <c r="S64" s="32"/>
      <c r="T64" s="33"/>
      <c r="U64" s="33"/>
      <c r="V64" s="5"/>
      <c r="W64" s="5"/>
      <c r="X64" s="2"/>
      <c r="Y64" s="2"/>
      <c r="Z64" s="2"/>
      <c r="AA64" s="2"/>
      <c r="AB64" s="2"/>
    </row>
    <row r="65" spans="1:28" x14ac:dyDescent="0.25">
      <c r="A65" s="2" t="s">
        <v>128</v>
      </c>
      <c r="K65" s="29"/>
      <c r="L65" s="29"/>
      <c r="M65" s="30"/>
      <c r="N65" s="31"/>
      <c r="S65" s="32"/>
      <c r="T65" s="33"/>
      <c r="U65" s="33"/>
      <c r="V65" s="5"/>
      <c r="W65" s="5"/>
      <c r="X65" s="2"/>
      <c r="Y65" s="2"/>
      <c r="Z65" s="2"/>
      <c r="AA65" s="2"/>
      <c r="AB65" s="2"/>
    </row>
    <row r="66" spans="1:28" x14ac:dyDescent="0.25">
      <c r="A66" s="2" t="s">
        <v>129</v>
      </c>
      <c r="K66" s="29"/>
      <c r="L66" s="29"/>
      <c r="M66" s="30"/>
      <c r="N66" s="31"/>
      <c r="S66" s="32"/>
      <c r="T66" s="33"/>
      <c r="U66" s="33"/>
      <c r="V66" s="5"/>
      <c r="W66" s="5"/>
      <c r="X66" s="2"/>
      <c r="Y66" s="2"/>
      <c r="Z66" s="2"/>
      <c r="AA66" s="2"/>
      <c r="AB66" s="2"/>
    </row>
    <row r="67" spans="1:28" x14ac:dyDescent="0.25">
      <c r="A67" s="2" t="s">
        <v>130</v>
      </c>
      <c r="B67" s="2"/>
      <c r="C67" s="2"/>
      <c r="D67" s="2"/>
      <c r="E67" s="2"/>
      <c r="F67" s="2"/>
      <c r="G67" s="2"/>
      <c r="H67" s="2"/>
      <c r="I67" s="2"/>
      <c r="J67" s="2"/>
      <c r="K67" s="2"/>
      <c r="L67" s="2"/>
      <c r="M67" s="30"/>
      <c r="N67" s="31"/>
      <c r="S67" s="32"/>
      <c r="T67" s="33"/>
      <c r="U67" s="33"/>
      <c r="V67" s="5"/>
      <c r="W67" s="5"/>
      <c r="X67" s="2"/>
      <c r="Y67" s="2"/>
      <c r="Z67" s="2"/>
      <c r="AA67" s="2"/>
      <c r="AB67" s="2"/>
    </row>
    <row r="68" spans="1:28" x14ac:dyDescent="0.25">
      <c r="A68" s="2" t="s">
        <v>131</v>
      </c>
      <c r="B68" s="2"/>
      <c r="C68" s="2"/>
      <c r="D68" s="2"/>
      <c r="E68" s="2"/>
      <c r="F68" s="2"/>
      <c r="G68" s="2"/>
      <c r="H68" s="2"/>
      <c r="I68" s="2"/>
      <c r="J68" s="2"/>
      <c r="K68" s="2"/>
      <c r="L68" s="2"/>
      <c r="M68" s="2"/>
      <c r="N68" s="2"/>
      <c r="S68" s="32"/>
      <c r="T68" s="33"/>
      <c r="U68" s="33"/>
      <c r="V68" s="5"/>
      <c r="W68" s="5"/>
      <c r="X68" s="2"/>
      <c r="Y68" s="2"/>
      <c r="Z68" s="2"/>
      <c r="AA68" s="2"/>
      <c r="AB68" s="2"/>
    </row>
    <row r="69" spans="1:28" x14ac:dyDescent="0.25">
      <c r="A69" s="2" t="s">
        <v>132</v>
      </c>
      <c r="B69" s="2"/>
      <c r="C69" s="2"/>
      <c r="D69" s="2"/>
      <c r="E69" s="2"/>
      <c r="F69" s="2"/>
      <c r="G69" s="2"/>
      <c r="H69" s="2"/>
      <c r="I69" s="2"/>
      <c r="J69" s="2"/>
      <c r="K69" s="2"/>
      <c r="L69" s="2"/>
      <c r="M69" s="2"/>
      <c r="N69" s="2"/>
      <c r="S69" s="32"/>
      <c r="T69" s="33"/>
      <c r="U69" s="33"/>
      <c r="V69" s="5"/>
      <c r="W69" s="5"/>
      <c r="X69" s="2"/>
      <c r="Y69" s="2"/>
      <c r="Z69" s="2"/>
      <c r="AA69" s="2"/>
      <c r="AB69" s="2"/>
    </row>
    <row r="70" spans="1:28" x14ac:dyDescent="0.25">
      <c r="A70" s="2" t="s">
        <v>133</v>
      </c>
      <c r="B70" s="2"/>
      <c r="C70" s="2"/>
      <c r="D70" s="2"/>
      <c r="E70" s="2"/>
      <c r="F70" s="2"/>
      <c r="G70" s="2"/>
      <c r="H70" s="2"/>
      <c r="I70" s="2"/>
      <c r="J70" s="2"/>
      <c r="K70" s="2"/>
      <c r="L70" s="2"/>
      <c r="M70" s="2"/>
      <c r="N70" s="2"/>
      <c r="S70" s="32"/>
      <c r="T70" s="33"/>
      <c r="U70" s="33"/>
      <c r="V70" s="5"/>
      <c r="W70" s="5"/>
      <c r="X70" s="2"/>
      <c r="Y70" s="2"/>
      <c r="Z70" s="2"/>
      <c r="AA70" s="2"/>
      <c r="AB70" s="2"/>
    </row>
    <row r="71" spans="1:28" x14ac:dyDescent="0.25">
      <c r="A71" s="2"/>
      <c r="B71" s="2"/>
      <c r="C71" s="2"/>
      <c r="D71" s="2"/>
      <c r="E71" s="2"/>
      <c r="F71" s="2"/>
      <c r="G71" s="2"/>
      <c r="H71" s="2"/>
      <c r="I71" s="2"/>
      <c r="J71" s="2"/>
      <c r="K71" s="2"/>
      <c r="L71" s="2"/>
      <c r="M71" s="2"/>
      <c r="N71" s="2"/>
      <c r="O71" s="2"/>
      <c r="P71" s="2"/>
      <c r="Q71" s="2"/>
      <c r="R71" s="2"/>
      <c r="S71" s="2"/>
      <c r="T71" s="5"/>
      <c r="U71" s="5"/>
      <c r="V71" s="5"/>
      <c r="W71" s="5"/>
      <c r="X71" s="2"/>
      <c r="Y71" s="2"/>
      <c r="Z71" s="2"/>
      <c r="AA71" s="2"/>
      <c r="AB71" s="2"/>
    </row>
    <row r="72" spans="1:28" x14ac:dyDescent="0.25">
      <c r="A72" s="2"/>
      <c r="B72" s="2"/>
      <c r="C72" s="2"/>
      <c r="D72" s="2"/>
      <c r="E72" s="2"/>
      <c r="F72" s="2"/>
      <c r="G72" s="2"/>
      <c r="H72" s="2"/>
      <c r="I72" s="2"/>
      <c r="J72" s="2"/>
      <c r="K72" s="2"/>
      <c r="L72" s="2"/>
      <c r="M72" s="2"/>
      <c r="N72" s="2"/>
      <c r="O72" s="2"/>
      <c r="P72" s="2"/>
      <c r="Q72" s="2"/>
      <c r="R72" s="2"/>
      <c r="S72" s="2"/>
      <c r="T72" s="5"/>
      <c r="U72" s="5"/>
      <c r="V72" s="5"/>
      <c r="W72" s="6"/>
    </row>
    <row r="73" spans="1:28" x14ac:dyDescent="0.25">
      <c r="T73" s="6"/>
      <c r="U73" s="6"/>
      <c r="V73" s="6"/>
      <c r="W73" s="6"/>
    </row>
    <row r="74" spans="1:28" x14ac:dyDescent="0.25">
      <c r="T74" s="6"/>
      <c r="U74" s="6"/>
      <c r="V74" s="6"/>
      <c r="W74" s="6"/>
    </row>
    <row r="75" spans="1:28" x14ac:dyDescent="0.25">
      <c r="T75" s="6"/>
      <c r="U75" s="6"/>
      <c r="V75" s="6"/>
      <c r="W75" s="6"/>
    </row>
    <row r="76" spans="1:28" x14ac:dyDescent="0.25">
      <c r="T76" s="6"/>
      <c r="U76" s="6"/>
      <c r="V76" s="6"/>
      <c r="W76" s="6"/>
    </row>
    <row r="77" spans="1:28" x14ac:dyDescent="0.25">
      <c r="T77" s="6"/>
      <c r="U77" s="6"/>
      <c r="V77" s="6"/>
      <c r="W77" s="6"/>
    </row>
    <row r="78" spans="1:28" x14ac:dyDescent="0.25">
      <c r="T78" s="6"/>
      <c r="U78" s="6"/>
      <c r="V78" s="6"/>
      <c r="W78" s="6"/>
    </row>
    <row r="79" spans="1:28" x14ac:dyDescent="0.25">
      <c r="T79" s="6"/>
      <c r="U79" s="6"/>
      <c r="V79" s="6"/>
      <c r="W79" s="6"/>
    </row>
    <row r="80" spans="1:28" x14ac:dyDescent="0.25">
      <c r="T80" s="6"/>
      <c r="U80" s="6"/>
      <c r="V80" s="6"/>
      <c r="W80" s="6"/>
    </row>
    <row r="81" spans="20:23" x14ac:dyDescent="0.25">
      <c r="T81" s="6"/>
      <c r="U81" s="6"/>
      <c r="V81" s="6"/>
      <c r="W81" s="6"/>
    </row>
    <row r="82" spans="20:23" x14ac:dyDescent="0.25">
      <c r="T82" s="6"/>
      <c r="U82" s="6"/>
      <c r="V82" s="6"/>
      <c r="W82" s="6"/>
    </row>
    <row r="83" spans="20:23" x14ac:dyDescent="0.25">
      <c r="T83" s="6"/>
      <c r="U83" s="6"/>
      <c r="V83" s="6"/>
      <c r="W83" s="6"/>
    </row>
    <row r="84" spans="20:23" x14ac:dyDescent="0.25">
      <c r="T84" s="6"/>
      <c r="U84" s="6"/>
      <c r="V84" s="6"/>
      <c r="W84" s="6"/>
    </row>
    <row r="85" spans="20:23" x14ac:dyDescent="0.25">
      <c r="T85" s="6"/>
      <c r="U85" s="6"/>
      <c r="V85" s="6"/>
      <c r="W85" s="6"/>
    </row>
    <row r="86" spans="20:23" x14ac:dyDescent="0.25">
      <c r="T86" s="6"/>
      <c r="U86" s="6"/>
      <c r="V86" s="6"/>
      <c r="W86" s="6"/>
    </row>
    <row r="87" spans="20:23" x14ac:dyDescent="0.25">
      <c r="T87" s="6"/>
      <c r="U87" s="6"/>
      <c r="V87" s="6"/>
      <c r="W87" s="6"/>
    </row>
    <row r="88" spans="20:23" x14ac:dyDescent="0.25">
      <c r="T88" s="6"/>
      <c r="U88" s="6"/>
      <c r="V88" s="6"/>
      <c r="W88" s="6"/>
    </row>
    <row r="89" spans="20:23" x14ac:dyDescent="0.25">
      <c r="T89" s="6"/>
      <c r="U89" s="6"/>
      <c r="V89" s="6"/>
      <c r="W89" s="6"/>
    </row>
    <row r="90" spans="20:23" x14ac:dyDescent="0.25">
      <c r="T90" s="6"/>
      <c r="U90" s="6"/>
      <c r="V90" s="6"/>
      <c r="W90" s="6"/>
    </row>
    <row r="91" spans="20:23" x14ac:dyDescent="0.25">
      <c r="T91" s="6"/>
      <c r="U91" s="6"/>
      <c r="V91" s="6"/>
      <c r="W91" s="6"/>
    </row>
    <row r="92" spans="20:23" x14ac:dyDescent="0.25">
      <c r="T92" s="6"/>
      <c r="U92" s="6"/>
      <c r="V92" s="6"/>
      <c r="W92" s="6"/>
    </row>
    <row r="93" spans="20:23" x14ac:dyDescent="0.25">
      <c r="T93" s="6"/>
      <c r="U93" s="6"/>
      <c r="V93" s="6"/>
      <c r="W93" s="6"/>
    </row>
    <row r="94" spans="20:23" x14ac:dyDescent="0.25">
      <c r="T94" s="6"/>
      <c r="U94" s="6"/>
      <c r="V94" s="6"/>
      <c r="W94" s="6"/>
    </row>
    <row r="95" spans="20:23" x14ac:dyDescent="0.25">
      <c r="T95" s="6"/>
      <c r="U95" s="6"/>
      <c r="V95" s="6"/>
      <c r="W95" s="6"/>
    </row>
    <row r="96" spans="20:23" x14ac:dyDescent="0.25">
      <c r="T96" s="6"/>
      <c r="U96" s="6"/>
      <c r="V96" s="6"/>
      <c r="W96" s="6"/>
    </row>
    <row r="97" spans="20:23" x14ac:dyDescent="0.25">
      <c r="T97" s="6"/>
      <c r="U97" s="6"/>
      <c r="V97" s="6"/>
      <c r="W97" s="6"/>
    </row>
    <row r="98" spans="20:23" x14ac:dyDescent="0.25">
      <c r="T98" s="6"/>
      <c r="U98" s="6"/>
      <c r="V98" s="6"/>
      <c r="W98" s="6"/>
    </row>
    <row r="99" spans="20:23" x14ac:dyDescent="0.25">
      <c r="T99" s="6"/>
      <c r="U99" s="6"/>
      <c r="V99" s="6"/>
      <c r="W99" s="6"/>
    </row>
    <row r="100" spans="20:23" x14ac:dyDescent="0.25">
      <c r="T100" s="6"/>
      <c r="U100" s="6"/>
      <c r="V100" s="6"/>
      <c r="W100" s="6"/>
    </row>
    <row r="101" spans="20:23" x14ac:dyDescent="0.25">
      <c r="T101" s="6"/>
      <c r="U101" s="6"/>
      <c r="V101" s="6"/>
      <c r="W101" s="6"/>
    </row>
    <row r="102" spans="20:23" x14ac:dyDescent="0.25">
      <c r="T102" s="6"/>
      <c r="U102" s="6"/>
      <c r="V102" s="6"/>
      <c r="W102" s="6"/>
    </row>
    <row r="103" spans="20:23" x14ac:dyDescent="0.25">
      <c r="T103" s="6"/>
      <c r="U103" s="6"/>
      <c r="V103" s="6"/>
      <c r="W103" s="6"/>
    </row>
    <row r="104" spans="20:23" x14ac:dyDescent="0.25">
      <c r="T104" s="6"/>
      <c r="U104" s="6"/>
      <c r="V104" s="6"/>
      <c r="W104" s="6"/>
    </row>
    <row r="105" spans="20:23" x14ac:dyDescent="0.25">
      <c r="T105" s="6"/>
      <c r="U105" s="6"/>
      <c r="V105" s="6"/>
      <c r="W105" s="6"/>
    </row>
    <row r="106" spans="20:23" x14ac:dyDescent="0.25">
      <c r="T106" s="6"/>
      <c r="U106" s="6"/>
      <c r="V106" s="6"/>
      <c r="W106" s="6"/>
    </row>
    <row r="107" spans="20:23" x14ac:dyDescent="0.25">
      <c r="T107" s="6"/>
      <c r="U107" s="6"/>
      <c r="V107" s="6"/>
      <c r="W107" s="6"/>
    </row>
    <row r="108" spans="20:23" x14ac:dyDescent="0.25">
      <c r="T108" s="6"/>
      <c r="U108" s="6"/>
      <c r="V108" s="6"/>
      <c r="W108" s="6"/>
    </row>
    <row r="109" spans="20:23" x14ac:dyDescent="0.25">
      <c r="T109" s="6"/>
      <c r="U109" s="6"/>
      <c r="V109" s="6"/>
      <c r="W109" s="6"/>
    </row>
    <row r="110" spans="20:23" x14ac:dyDescent="0.25">
      <c r="T110" s="6"/>
      <c r="U110" s="6"/>
      <c r="V110" s="6"/>
      <c r="W110" s="6"/>
    </row>
    <row r="111" spans="20:23" x14ac:dyDescent="0.25">
      <c r="T111" s="6"/>
      <c r="U111" s="6"/>
      <c r="V111" s="6"/>
      <c r="W111" s="6"/>
    </row>
    <row r="112" spans="20:23" x14ac:dyDescent="0.25">
      <c r="T112" s="6"/>
      <c r="U112" s="6"/>
      <c r="V112" s="6"/>
      <c r="W112" s="6"/>
    </row>
    <row r="113" spans="20:23" x14ac:dyDescent="0.25">
      <c r="T113" s="6"/>
      <c r="U113" s="6"/>
      <c r="V113" s="6"/>
      <c r="W113" s="6"/>
    </row>
    <row r="114" spans="20:23" x14ac:dyDescent="0.25">
      <c r="T114" s="6"/>
      <c r="U114" s="6"/>
      <c r="V114" s="6"/>
      <c r="W114" s="6"/>
    </row>
    <row r="115" spans="20:23" x14ac:dyDescent="0.25">
      <c r="T115" s="6"/>
      <c r="U115" s="6"/>
      <c r="V115" s="6"/>
    </row>
  </sheetData>
  <mergeCells count="4">
    <mergeCell ref="A2:V2"/>
    <mergeCell ref="A3:V3"/>
    <mergeCell ref="A4:V4"/>
    <mergeCell ref="R5:V5"/>
  </mergeCells>
  <printOptions horizontalCentered="1"/>
  <pageMargins left="0" right="0" top="0.78740157480314965" bottom="0.78740157480314965" header="0.78740157480314965" footer="0.78740157480314965"/>
  <pageSetup paperSize="14"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GRAL</vt:lpstr>
      <vt:lpstr>'GESTION GRAL'!Títulos_a_imprimir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2021-10-07T21:00:57Z</cp:lastPrinted>
  <dcterms:created xsi:type="dcterms:W3CDTF">2021-10-01T13:51:51Z</dcterms:created>
  <dcterms:modified xsi:type="dcterms:W3CDTF">2021-10-07T21:01:00Z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