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1\TRABAJO PAGINA WEB 2021\TRABAJO PAGINA WEB  MES SEPTIEMBRE DE 2021\PDF\"/>
    </mc:Choice>
  </mc:AlternateContent>
  <bookViews>
    <workbookView xWindow="240" yWindow="120" windowWidth="18060" windowHeight="7050"/>
  </bookViews>
  <sheets>
    <sheet name="GASTOS DE   INVERSION " sheetId="1" r:id="rId1"/>
  </sheets>
  <definedNames>
    <definedName name="_xlnm.Print_Titles" localSheetId="0">'GASTOS DE   INVERSION '!$6:$6</definedName>
  </definedNames>
  <calcPr calcId="152511"/>
</workbook>
</file>

<file path=xl/calcChain.xml><?xml version="1.0" encoding="utf-8"?>
<calcChain xmlns="http://schemas.openxmlformats.org/spreadsheetml/2006/main">
  <c r="U9" i="1" l="1"/>
  <c r="T9" i="1"/>
  <c r="S9" i="1"/>
  <c r="R9" i="1"/>
  <c r="U8" i="1"/>
  <c r="T8" i="1"/>
  <c r="S8" i="1"/>
  <c r="R8" i="1"/>
  <c r="U29" i="1" l="1"/>
  <c r="T29" i="1"/>
  <c r="S29" i="1"/>
  <c r="R29" i="1"/>
  <c r="U28" i="1"/>
  <c r="T28" i="1"/>
  <c r="S28" i="1"/>
  <c r="R28" i="1"/>
  <c r="U27" i="1"/>
  <c r="T27" i="1"/>
  <c r="S27" i="1"/>
  <c r="R27" i="1"/>
  <c r="U25" i="1"/>
  <c r="T25" i="1"/>
  <c r="S25" i="1"/>
  <c r="R25" i="1"/>
  <c r="U24" i="1"/>
  <c r="T24" i="1"/>
  <c r="S24" i="1"/>
  <c r="R24" i="1"/>
  <c r="U22" i="1"/>
  <c r="T22" i="1"/>
  <c r="S22" i="1"/>
  <c r="R22" i="1"/>
  <c r="U21" i="1"/>
  <c r="T21" i="1"/>
  <c r="S21" i="1"/>
  <c r="R21" i="1"/>
  <c r="U20" i="1"/>
  <c r="T20" i="1"/>
  <c r="S20" i="1"/>
  <c r="R20" i="1"/>
  <c r="U19" i="1"/>
  <c r="T19" i="1"/>
  <c r="S19" i="1"/>
  <c r="R19" i="1"/>
  <c r="U18" i="1"/>
  <c r="T18" i="1"/>
  <c r="S18" i="1"/>
  <c r="R18" i="1"/>
  <c r="U17" i="1"/>
  <c r="T17" i="1"/>
  <c r="S17" i="1"/>
  <c r="R17" i="1"/>
  <c r="U16" i="1"/>
  <c r="T16" i="1"/>
  <c r="S16" i="1"/>
  <c r="R16" i="1"/>
  <c r="U15" i="1"/>
  <c r="T15" i="1"/>
  <c r="S15" i="1"/>
  <c r="R15" i="1"/>
  <c r="U14" i="1"/>
  <c r="T14" i="1"/>
  <c r="S14" i="1"/>
  <c r="R14" i="1"/>
  <c r="U13" i="1"/>
  <c r="T13" i="1"/>
  <c r="S13" i="1"/>
  <c r="R13" i="1"/>
  <c r="U12" i="1"/>
  <c r="T12" i="1"/>
  <c r="S12" i="1"/>
  <c r="R12" i="1"/>
  <c r="U11" i="1"/>
  <c r="T11" i="1"/>
  <c r="S11" i="1"/>
  <c r="R11" i="1"/>
  <c r="Q30" i="1"/>
  <c r="P30" i="1"/>
  <c r="O30" i="1"/>
  <c r="N30" i="1"/>
  <c r="M30" i="1"/>
  <c r="L30" i="1"/>
  <c r="K30" i="1"/>
  <c r="J30" i="1"/>
  <c r="I30" i="1"/>
  <c r="Q26" i="1"/>
  <c r="P26" i="1"/>
  <c r="O26" i="1"/>
  <c r="N26" i="1"/>
  <c r="M26" i="1"/>
  <c r="L26" i="1"/>
  <c r="K26" i="1"/>
  <c r="J26" i="1"/>
  <c r="I26" i="1"/>
  <c r="Q23" i="1"/>
  <c r="P23" i="1"/>
  <c r="O23" i="1"/>
  <c r="N23" i="1"/>
  <c r="M23" i="1"/>
  <c r="L23" i="1"/>
  <c r="R23" i="1" s="1"/>
  <c r="K23" i="1"/>
  <c r="J23" i="1"/>
  <c r="I23" i="1"/>
  <c r="Q10" i="1"/>
  <c r="Q31" i="1" s="1"/>
  <c r="P10" i="1"/>
  <c r="O10" i="1"/>
  <c r="N10" i="1"/>
  <c r="M10" i="1"/>
  <c r="M31" i="1" s="1"/>
  <c r="L10" i="1"/>
  <c r="R10" i="1" s="1"/>
  <c r="K10" i="1"/>
  <c r="J10" i="1"/>
  <c r="I10" i="1"/>
  <c r="I31" i="1" s="1"/>
  <c r="U7" i="1"/>
  <c r="T7" i="1"/>
  <c r="S7" i="1"/>
  <c r="R7" i="1"/>
  <c r="J31" i="1" l="1"/>
  <c r="N31" i="1"/>
  <c r="K31" i="1"/>
  <c r="S10" i="1"/>
  <c r="P31" i="1"/>
  <c r="U26" i="1"/>
  <c r="R30" i="1"/>
  <c r="T30" i="1"/>
  <c r="O31" i="1"/>
  <c r="L31" i="1"/>
  <c r="R31" i="1" s="1"/>
  <c r="T10" i="1"/>
  <c r="S23" i="1"/>
  <c r="U30" i="1"/>
  <c r="U10" i="1"/>
  <c r="T23" i="1"/>
  <c r="S26" i="1"/>
  <c r="U23" i="1"/>
  <c r="T26" i="1"/>
  <c r="S30" i="1"/>
  <c r="R26" i="1"/>
  <c r="S31" i="1" l="1"/>
  <c r="T31" i="1"/>
  <c r="U31" i="1"/>
</calcChain>
</file>

<file path=xl/sharedStrings.xml><?xml version="1.0" encoding="utf-8"?>
<sst xmlns="http://schemas.openxmlformats.org/spreadsheetml/2006/main" count="215" uniqueCount="82">
  <si>
    <t/>
  </si>
  <si>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</si>
  <si>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</si>
  <si>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</si>
  <si>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</si>
  <si>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</si>
  <si>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</si>
  <si>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</si>
  <si>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</si>
  <si>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</si>
  <si>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</si>
  <si>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</si>
  <si>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</si>
  <si>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</si>
  <si>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</si>
  <si>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</si>
  <si>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</si>
  <si>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</si>
  <si>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</si>
  <si>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</si>
  <si>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</si>
  <si>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</si>
  <si>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</si>
  <si>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</si>
  <si>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</si>
  <si>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</si>
  <si>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</si>
  <si>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</si>
  <si>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</si>
  <si>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</si>
  <si>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</si>
  <si>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</si>
  <si>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</si>
  <si>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</si>
  <si>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</si>
  <si>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</si>
  <si>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</si>
  <si>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</si>
  <si>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</si>
  <si>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</si>
  <si>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</si>
  <si>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</si>
  <si>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</si>
  <si>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</si>
  <si>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</si>
  <si>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</si>
  <si>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</si>
  <si>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</si>
  <si>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</si>
  <si>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</si>
  <si>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</si>
  <si>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</si>
  <si>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</si>
  <si>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</si>
  <si>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</si>
  <si>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</si>
  <si>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</si>
  <si>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</si>
  <si>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</si>
  <si>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</si>
  <si>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</si>
  <si>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</si>
  <si>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</si>
  <si>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</si>
  <si>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APROPIACION SIN COMPROMETER</t>
  </si>
  <si>
    <t>MINISTERIO DE COMERCIO INDUSTRIA Y TURISMO</t>
  </si>
  <si>
    <t>EJECUCION PRESUPUESTAL ACUMULADA CON CORTE AL 30 DE SEPTIEMBRE DE 2021</t>
  </si>
  <si>
    <t>VICEMINISTERIO DE COMERCIO EXTERIOR</t>
  </si>
  <si>
    <t>VICEMINISTERIO DE DESARROLLO EMPRESARIAL</t>
  </si>
  <si>
    <t>SECRETARIA GENERAL</t>
  </si>
  <si>
    <t>VICEMINISTERIO DE TURISMO</t>
  </si>
  <si>
    <t xml:space="preserve">TOTAL GASTOS DE INVERSION </t>
  </si>
  <si>
    <t>GASTOS DE INVERSION</t>
  </si>
  <si>
    <t xml:space="preserve">Fuente : Sistema Integrado de Información Financiera SIIF Nación </t>
  </si>
  <si>
    <r>
      <rPr>
        <b/>
        <sz val="8"/>
        <rFont val="Arial"/>
        <family val="2"/>
      </rPr>
      <t>Nota No. 1</t>
    </r>
    <r>
      <rPr>
        <sz val="8"/>
        <rFont val="Arial"/>
        <family val="2"/>
      </rPr>
      <t xml:space="preserve"> : Ley  No. 2063 del  28 de noviembre de 2020" Por la cual se decreta el presupuesto de rentas y recursos de capital y ley de apropiaciones para la vigencia fiscal del 1° de Enero al 31 de diciembre de 2021" </t>
    </r>
  </si>
  <si>
    <r>
      <rPr>
        <b/>
        <sz val="8"/>
        <rFont val="Arial"/>
        <family val="2"/>
      </rPr>
      <t>Nota No. 2</t>
    </r>
    <r>
      <rPr>
        <sz val="8"/>
        <rFont val="Arial"/>
        <family val="2"/>
      </rPr>
      <t xml:space="preserve"> : Decreto No. 1805  del  31 de diciembre de 2020" Por el cual se liquida el presupuesto General de la Nación para la vigencia fiscal de 2021, se detallan las apropiaciones y se clasifican y definen los gastos"</t>
    </r>
  </si>
  <si>
    <r>
      <rPr>
        <b/>
        <sz val="8"/>
        <rFont val="Arial"/>
        <family val="2"/>
      </rPr>
      <t>Nota No. 3</t>
    </r>
    <r>
      <rPr>
        <sz val="8"/>
        <rFont val="Arial"/>
        <family val="2"/>
      </rPr>
      <t xml:space="preserve"> : Resoluciòn No.0765 del 13 de abril de 2021 " Por la cual se efectùa una distibuciòn en el Presupuesto de Gastos de Inversiòn del Ministerio de Hacienda y Crèdito Pùblico para la vigencia fiscal de 2021"</t>
    </r>
  </si>
  <si>
    <r>
      <rPr>
        <b/>
        <sz val="8"/>
        <rFont val="Arial"/>
        <family val="2"/>
      </rPr>
      <t xml:space="preserve">Nota No. </t>
    </r>
    <r>
      <rPr>
        <sz val="8"/>
        <rFont val="Arial"/>
        <family val="2"/>
      </rPr>
      <t>4 : Resoluciòn No.143 del 14 de mayo del  2021 " Por la cual se efectùa una distribuciòn del Presupuesto de Inversiòn contenida en el anexo del Decreto de Liquidaciòn del Presupuesto General de la Naciòn para la vigencia fiscal de 2021".</t>
    </r>
  </si>
  <si>
    <t>COMP /APR</t>
  </si>
  <si>
    <t>OBLIG/ APR</t>
  </si>
  <si>
    <t>PAGO/ APR</t>
  </si>
  <si>
    <t>FECHA DE GENERACION : OCTUBRE 01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</si>
</sst>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12" x14ac:knownFonts="1">
    <font>
      <sz val="11"/>
      <color rgb="FF000000"/>
      <name val="Calibri"/>
      <family val="2"/>
      <scheme val="minor"/>
    </font>
    <font>
      <sz val="11"/>
      <name val="Calibri"/>
      <family val="2"/>
    </font>
    <font>
      <sz val="8"/>
      <color rgb="FF000000"/>
      <name val="Arial"/>
      <family val="2"/>
    </font>
    <font>
      <b/>
      <sz val="8"/>
      <color rgb="FF000000"/>
      <name val="Arial"/>
      <family val="2"/>
    </font>
    <font>
      <sz val="8"/>
      <name val="Arial"/>
      <family val="2"/>
    </font>
    <font>
      <b/>
      <sz val="8"/>
      <color theme="0"/>
      <name val="Arial"/>
      <family val="2"/>
    </font>
    <font>
      <sz val="8"/>
      <color theme="1" tint="4.9989318521683403E-2"/>
      <name val="Arial"/>
      <family val="2"/>
    </font>
    <font>
      <sz val="8"/>
      <color theme="0"/>
      <name val="Arial"/>
      <family val="2"/>
    </font>
    <font>
      <b/>
      <sz val="12"/>
      <color rgb="FF000000"/>
      <name val="Arial Narrow"/>
      <family val="2"/>
    </font>
    <font>
      <sz val="12"/>
      <name val="Arial Narrow"/>
      <family val="2"/>
    </font>
    <font>
      <b/>
      <sz val="8"/>
      <name val="Arial"/>
      <family val="2"/>
    </font>
    <font>
      <b/>
      <sz val="8"/>
      <color theme="1" tint="4.9989318521683403E-2"/>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3" tint="0.39997558519241921"/>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38">
    <xf numFmtId="0" fontId="1" fillId="0" borderId="0" xfId="0" applyFont="1" applyFill="1" applyBorder="1"/>
    <xf numFmtId="0" fontId="3" fillId="0" borderId="0" xfId="0" applyNumberFormat="1" applyFont="1" applyFill="1" applyBorder="1" applyAlignment="1">
      <alignment horizontal="center" vertical="center" wrapText="1" readingOrder="1"/>
    </xf>
    <xf numFmtId="0" fontId="4" fillId="0" borderId="0" xfId="0" applyFont="1" applyFill="1" applyBorder="1"/>
    <xf numFmtId="10" fontId="4" fillId="0" borderId="0" xfId="0" applyNumberFormat="1" applyFont="1" applyFill="1" applyBorder="1"/>
    <xf numFmtId="10" fontId="1" fillId="0" borderId="0" xfId="0" applyNumberFormat="1" applyFont="1" applyFill="1" applyBorder="1"/>
    <xf numFmtId="0" fontId="4" fillId="0" borderId="0" xfId="0" applyFont="1" applyFill="1" applyBorder="1" applyAlignment="1">
      <alignment horizontal="right"/>
    </xf>
    <xf numFmtId="10" fontId="4" fillId="0" borderId="0" xfId="0" applyNumberFormat="1" applyFont="1" applyFill="1" applyBorder="1" applyAlignment="1">
      <alignment horizontal="right"/>
    </xf>
    <xf numFmtId="0" fontId="5" fillId="2"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left" vertical="center" wrapText="1" readingOrder="1"/>
    </xf>
    <xf numFmtId="0" fontId="4" fillId="0" borderId="0" xfId="0"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0" fontId="4" fillId="0" borderId="1" xfId="0" applyFont="1" applyFill="1" applyBorder="1"/>
    <xf numFmtId="0" fontId="4" fillId="0" borderId="1" xfId="0" applyFont="1" applyFill="1" applyBorder="1" applyAlignment="1">
      <alignment horizontal="left" vertical="center" wrapText="1"/>
    </xf>
    <xf numFmtId="7" fontId="6" fillId="0" borderId="1" xfId="0" applyNumberFormat="1" applyFont="1" applyFill="1" applyBorder="1" applyAlignment="1">
      <alignment vertical="center" wrapText="1"/>
    </xf>
    <xf numFmtId="10" fontId="6" fillId="0" borderId="1" xfId="0" applyNumberFormat="1" applyFont="1" applyFill="1" applyBorder="1" applyAlignment="1">
      <alignment vertical="center" wrapText="1"/>
    </xf>
    <xf numFmtId="0" fontId="4" fillId="0" borderId="0" xfId="0" applyFont="1" applyFill="1" applyBorder="1" applyAlignment="1"/>
    <xf numFmtId="10" fontId="4" fillId="0" borderId="0" xfId="0" applyNumberFormat="1" applyFont="1" applyFill="1" applyBorder="1" applyAlignment="1"/>
    <xf numFmtId="165" fontId="4" fillId="0" borderId="0" xfId="0" applyNumberFormat="1" applyFont="1" applyFill="1" applyBorder="1"/>
    <xf numFmtId="0" fontId="1" fillId="0" borderId="0" xfId="0" applyFont="1" applyFill="1" applyBorder="1" applyAlignment="1">
      <alignment horizontal="right" readingOrder="1"/>
    </xf>
    <xf numFmtId="164" fontId="1" fillId="0" borderId="0" xfId="0" applyNumberFormat="1" applyFont="1" applyFill="1" applyBorder="1" applyAlignment="1">
      <alignment horizontal="right"/>
    </xf>
    <xf numFmtId="10" fontId="1" fillId="0" borderId="0" xfId="0" applyNumberFormat="1" applyFont="1" applyFill="1" applyBorder="1" applyAlignment="1">
      <alignment horizontal="right"/>
    </xf>
    <xf numFmtId="0" fontId="7" fillId="4" borderId="1" xfId="0" applyFont="1" applyFill="1" applyBorder="1" applyAlignment="1">
      <alignment horizontal="centerContinuous" vertical="center" wrapText="1"/>
    </xf>
    <xf numFmtId="0" fontId="7" fillId="4" borderId="1" xfId="0" applyFont="1" applyFill="1" applyBorder="1" applyAlignment="1">
      <alignment horizontal="center" vertical="center" wrapText="1"/>
    </xf>
    <xf numFmtId="0" fontId="3" fillId="3" borderId="1" xfId="0" applyNumberFormat="1" applyFont="1" applyFill="1" applyBorder="1" applyAlignment="1">
      <alignment horizontal="center" vertical="center" wrapText="1" readingOrder="1"/>
    </xf>
    <xf numFmtId="0" fontId="3" fillId="3" borderId="1" xfId="0" applyNumberFormat="1" applyFont="1" applyFill="1" applyBorder="1" applyAlignment="1">
      <alignment horizontal="left" vertical="center" wrapText="1" readingOrder="1"/>
    </xf>
    <xf numFmtId="7" fontId="11" fillId="3" borderId="1" xfId="0" applyNumberFormat="1" applyFont="1" applyFill="1" applyBorder="1" applyAlignment="1">
      <alignment vertical="center" wrapText="1"/>
    </xf>
    <xf numFmtId="10" fontId="11" fillId="3" borderId="1" xfId="0" applyNumberFormat="1" applyFont="1" applyFill="1" applyBorder="1" applyAlignment="1">
      <alignment vertical="center" wrapText="1"/>
    </xf>
    <xf numFmtId="0" fontId="10" fillId="3" borderId="1" xfId="0" applyFont="1" applyFill="1" applyBorder="1"/>
    <xf numFmtId="0" fontId="10" fillId="3" borderId="1" xfId="0" applyFont="1" applyFill="1" applyBorder="1" applyAlignment="1">
      <alignment horizontal="left" vertical="center" wrapText="1"/>
    </xf>
    <xf numFmtId="0" fontId="10" fillId="0" borderId="0" xfId="0" applyFont="1" applyFill="1" applyBorder="1"/>
    <xf numFmtId="164" fontId="2" fillId="0" borderId="1" xfId="0" applyNumberFormat="1" applyFont="1" applyFill="1" applyBorder="1" applyAlignment="1">
      <alignment vertical="center" wrapText="1" readingOrder="1"/>
    </xf>
    <xf numFmtId="164" fontId="3" fillId="3" borderId="1" xfId="0" applyNumberFormat="1" applyFont="1" applyFill="1" applyBorder="1" applyAlignment="1">
      <alignment vertical="center" wrapText="1" readingOrder="1"/>
    </xf>
    <xf numFmtId="164" fontId="10" fillId="3" borderId="1" xfId="0" applyNumberFormat="1" applyFont="1" applyFill="1" applyBorder="1" applyAlignment="1">
      <alignment vertical="center" wrapText="1"/>
    </xf>
    <xf numFmtId="7" fontId="4" fillId="0" borderId="1" xfId="0" applyNumberFormat="1" applyFont="1" applyFill="1" applyBorder="1" applyAlignment="1">
      <alignment vertical="center" wrapText="1"/>
    </xf>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7</xdr:col>
      <xdr:colOff>437737</xdr:colOff>
      <xdr:row>2</xdr:row>
      <xdr:rowOff>85725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294281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87"/>
  <sheetViews>
    <sheetView showGridLines="0" tabSelected="1" workbookViewId="0">
      <selection activeCell="S5" sqref="S5"/>
    </sheetView>
  </sheetViews>
  <sheetFormatPr baseColWidth="10" defaultRowHeight="15" x14ac:dyDescent="0.25"/>
  <cols>
    <col min="1" max="4" width="5.42578125" customWidth="1"/>
    <col min="5" max="5" width="6.5703125" customWidth="1"/>
    <col min="6" max="6" width="4" bestFit="1" customWidth="1"/>
    <col min="7" max="7" width="5.5703125" customWidth="1"/>
    <col min="8" max="8" width="27.5703125" customWidth="1"/>
    <col min="9" max="9" width="18.85546875" customWidth="1"/>
    <col min="10" max="10" width="17.85546875" customWidth="1"/>
    <col min="11" max="13" width="18.85546875" customWidth="1"/>
    <col min="14" max="14" width="16.7109375" customWidth="1"/>
    <col min="15" max="17" width="18.85546875" customWidth="1"/>
    <col min="18" max="18" width="14.85546875" customWidth="1"/>
    <col min="19" max="19" width="7.28515625" customWidth="1"/>
    <col min="20" max="20" width="7.85546875" customWidth="1"/>
    <col min="21" max="21" width="7.140625" customWidth="1"/>
  </cols>
  <sheetData>
    <row r="2" spans="1:27" ht="15.75" x14ac:dyDescent="0.25">
      <c r="A2" s="35" t="s">
        <v>65</v>
      </c>
      <c r="B2" s="36"/>
      <c r="C2" s="36"/>
      <c r="D2" s="36"/>
      <c r="E2" s="36"/>
      <c r="F2" s="36"/>
      <c r="G2" s="36"/>
      <c r="H2" s="36"/>
      <c r="I2" s="36"/>
      <c r="J2" s="36"/>
      <c r="K2" s="36"/>
      <c r="L2" s="36"/>
      <c r="M2" s="36"/>
      <c r="N2" s="36"/>
      <c r="O2" s="36"/>
      <c r="P2" s="36"/>
      <c r="Q2" s="36"/>
      <c r="R2" s="36"/>
      <c r="S2" s="36"/>
      <c r="T2" s="36"/>
      <c r="U2" s="36"/>
      <c r="V2" s="2"/>
      <c r="W2" s="2"/>
      <c r="X2" s="2"/>
      <c r="Y2" s="2"/>
      <c r="Z2" s="2"/>
      <c r="AA2" s="2"/>
    </row>
    <row r="3" spans="1:27" ht="15.75" x14ac:dyDescent="0.25">
      <c r="A3" s="35" t="s">
        <v>66</v>
      </c>
      <c r="B3" s="36"/>
      <c r="C3" s="36"/>
      <c r="D3" s="36"/>
      <c r="E3" s="36"/>
      <c r="F3" s="36"/>
      <c r="G3" s="36"/>
      <c r="H3" s="36"/>
      <c r="I3" s="36"/>
      <c r="J3" s="36"/>
      <c r="K3" s="36"/>
      <c r="L3" s="36"/>
      <c r="M3" s="36"/>
      <c r="N3" s="36"/>
      <c r="O3" s="36"/>
      <c r="P3" s="36"/>
      <c r="Q3" s="36"/>
      <c r="R3" s="36"/>
      <c r="S3" s="36"/>
      <c r="T3" s="36"/>
      <c r="U3" s="36"/>
      <c r="V3" s="2"/>
      <c r="W3" s="2"/>
      <c r="X3" s="2"/>
      <c r="Y3" s="2"/>
      <c r="Z3" s="2"/>
      <c r="AA3" s="2"/>
    </row>
    <row r="4" spans="1:27" x14ac:dyDescent="0.25">
      <c r="A4" s="35" t="s">
        <v>72</v>
      </c>
      <c r="B4" s="37"/>
      <c r="C4" s="37"/>
      <c r="D4" s="37"/>
      <c r="E4" s="37"/>
      <c r="F4" s="37"/>
      <c r="G4" s="37"/>
      <c r="H4" s="37"/>
      <c r="I4" s="37"/>
      <c r="J4" s="37"/>
      <c r="K4" s="37"/>
      <c r="L4" s="37"/>
      <c r="M4" s="37"/>
      <c r="N4" s="37"/>
      <c r="O4" s="37"/>
      <c r="P4" s="37"/>
      <c r="Q4" s="37"/>
      <c r="R4" s="37"/>
      <c r="S4" s="37"/>
      <c r="T4" s="37"/>
      <c r="U4" s="37"/>
      <c r="V4" s="2"/>
      <c r="W4" s="2"/>
      <c r="X4" s="2"/>
      <c r="Y4" s="2"/>
      <c r="Z4" s="2"/>
      <c r="AA4" s="2"/>
    </row>
    <row r="5" spans="1:27"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30" t="s">
        <v>81</v>
      </c>
      <c r="S5" s="30"/>
      <c r="T5" s="30"/>
      <c r="U5" s="30"/>
      <c r="V5" s="2"/>
      <c r="W5" s="2"/>
      <c r="X5" s="2"/>
      <c r="Y5" s="2"/>
      <c r="Z5" s="2"/>
      <c r="AA5" s="2"/>
    </row>
    <row r="6" spans="1:27" ht="41.25" customHeight="1" thickTop="1" thickBot="1" x14ac:dyDescent="0.3">
      <c r="A6" s="7" t="s">
        <v>1</v>
      </c>
      <c r="B6" s="7" t="s">
        <v>2</v>
      </c>
      <c r="C6" s="7" t="s">
        <v>3</v>
      </c>
      <c r="D6" s="7" t="s">
        <v>4</v>
      </c>
      <c r="E6" s="7" t="s">
        <v>5</v>
      </c>
      <c r="F6" s="7" t="s">
        <v>6</v>
      </c>
      <c r="G6" s="7" t="s">
        <v>7</v>
      </c>
      <c r="H6" s="7" t="s">
        <v>8</v>
      </c>
      <c r="I6" s="7" t="s">
        <v>9</v>
      </c>
      <c r="J6" s="7" t="s">
        <v>10</v>
      </c>
      <c r="K6" s="7" t="s">
        <v>11</v>
      </c>
      <c r="L6" s="7" t="s">
        <v>12</v>
      </c>
      <c r="M6" s="7" t="s">
        <v>13</v>
      </c>
      <c r="N6" s="7" t="s">
        <v>14</v>
      </c>
      <c r="O6" s="7" t="s">
        <v>15</v>
      </c>
      <c r="P6" s="7" t="s">
        <v>16</v>
      </c>
      <c r="Q6" s="7" t="s">
        <v>17</v>
      </c>
      <c r="R6" s="22" t="s">
        <v>64</v>
      </c>
      <c r="S6" s="22" t="s">
        <v>78</v>
      </c>
      <c r="T6" s="23" t="s">
        <v>79</v>
      </c>
      <c r="U6" s="22" t="s">
        <v>80</v>
      </c>
      <c r="V6" s="2"/>
      <c r="W6" s="2"/>
      <c r="X6" s="2"/>
      <c r="Y6" s="2"/>
      <c r="Z6" s="2"/>
      <c r="AA6" s="2"/>
    </row>
    <row r="7" spans="1:27" ht="54.95" customHeight="1" thickTop="1" thickBot="1" x14ac:dyDescent="0.3">
      <c r="A7" s="8" t="s">
        <v>23</v>
      </c>
      <c r="B7" s="8" t="s">
        <v>24</v>
      </c>
      <c r="C7" s="8" t="s">
        <v>25</v>
      </c>
      <c r="D7" s="8" t="s">
        <v>26</v>
      </c>
      <c r="E7" s="8" t="s">
        <v>18</v>
      </c>
      <c r="F7" s="8" t="s">
        <v>21</v>
      </c>
      <c r="G7" s="8" t="s">
        <v>20</v>
      </c>
      <c r="H7" s="9" t="s">
        <v>27</v>
      </c>
      <c r="I7" s="31">
        <v>3613733382</v>
      </c>
      <c r="J7" s="31">
        <v>0</v>
      </c>
      <c r="K7" s="31">
        <v>0</v>
      </c>
      <c r="L7" s="31">
        <v>3613733382</v>
      </c>
      <c r="M7" s="31">
        <v>2868181169.0599999</v>
      </c>
      <c r="N7" s="31">
        <v>745552212.94000006</v>
      </c>
      <c r="O7" s="31">
        <v>2868181169.0599999</v>
      </c>
      <c r="P7" s="31">
        <v>1509140487.6700001</v>
      </c>
      <c r="Q7" s="31">
        <v>1431243040.6700001</v>
      </c>
      <c r="R7" s="14">
        <f>+L7-O7</f>
        <v>745552212.94000006</v>
      </c>
      <c r="S7" s="15">
        <f>+O7/L7</f>
        <v>0.79368920334477511</v>
      </c>
      <c r="T7" s="15">
        <f>+P7/L7</f>
        <v>0.41761257075218289</v>
      </c>
      <c r="U7" s="15">
        <f>+Q7/L7</f>
        <v>0.39605662326917068</v>
      </c>
      <c r="V7" s="3"/>
      <c r="W7" s="2"/>
      <c r="X7" s="2"/>
      <c r="Y7" s="2"/>
      <c r="Z7" s="2"/>
      <c r="AA7" s="2"/>
    </row>
    <row r="8" spans="1:27" ht="54.95" customHeight="1" thickTop="1" thickBot="1" x14ac:dyDescent="0.3">
      <c r="A8" s="8" t="s">
        <v>23</v>
      </c>
      <c r="B8" s="8" t="s">
        <v>24</v>
      </c>
      <c r="C8" s="8" t="s">
        <v>25</v>
      </c>
      <c r="D8" s="8" t="s">
        <v>26</v>
      </c>
      <c r="E8" s="8" t="s">
        <v>18</v>
      </c>
      <c r="F8" s="8" t="s">
        <v>28</v>
      </c>
      <c r="G8" s="8" t="s">
        <v>20</v>
      </c>
      <c r="H8" s="9" t="s">
        <v>27</v>
      </c>
      <c r="I8" s="31">
        <v>21860000000</v>
      </c>
      <c r="J8" s="31">
        <v>0</v>
      </c>
      <c r="K8" s="31">
        <v>0</v>
      </c>
      <c r="L8" s="31">
        <v>21860000000</v>
      </c>
      <c r="M8" s="31">
        <v>21860000000</v>
      </c>
      <c r="N8" s="31">
        <v>0</v>
      </c>
      <c r="O8" s="31">
        <v>21860000000</v>
      </c>
      <c r="P8" s="31">
        <v>0</v>
      </c>
      <c r="Q8" s="31">
        <v>0</v>
      </c>
      <c r="R8" s="14">
        <f t="shared" ref="R8:R9" si="0">+L8-O8</f>
        <v>0</v>
      </c>
      <c r="S8" s="15">
        <f t="shared" ref="S8:S9" si="1">+O8/L8</f>
        <v>1</v>
      </c>
      <c r="T8" s="15">
        <f t="shared" ref="T8:T9" si="2">+P8/L8</f>
        <v>0</v>
      </c>
      <c r="U8" s="15">
        <f t="shared" ref="U8:U9" si="3">+Q8/L8</f>
        <v>0</v>
      </c>
      <c r="V8" s="3"/>
      <c r="W8" s="2"/>
      <c r="X8" s="2"/>
      <c r="Y8" s="2"/>
      <c r="Z8" s="2"/>
      <c r="AA8" s="2"/>
    </row>
    <row r="9" spans="1:27" ht="54.95" customHeight="1" thickTop="1" thickBot="1" x14ac:dyDescent="0.3">
      <c r="A9" s="8" t="s">
        <v>23</v>
      </c>
      <c r="B9" s="8" t="s">
        <v>24</v>
      </c>
      <c r="C9" s="8" t="s">
        <v>25</v>
      </c>
      <c r="D9" s="8" t="s">
        <v>26</v>
      </c>
      <c r="E9" s="8" t="s">
        <v>18</v>
      </c>
      <c r="F9" s="8" t="s">
        <v>34</v>
      </c>
      <c r="G9" s="8" t="s">
        <v>22</v>
      </c>
      <c r="H9" s="9" t="s">
        <v>63</v>
      </c>
      <c r="I9" s="31">
        <v>9493961000</v>
      </c>
      <c r="J9" s="31">
        <v>0</v>
      </c>
      <c r="K9" s="31">
        <v>0</v>
      </c>
      <c r="L9" s="31">
        <v>9493961000</v>
      </c>
      <c r="M9" s="31">
        <v>9477106653.3199997</v>
      </c>
      <c r="N9" s="31">
        <v>16854346.68</v>
      </c>
      <c r="O9" s="31">
        <v>7890195433.8999996</v>
      </c>
      <c r="P9" s="31">
        <v>4341231214.5900002</v>
      </c>
      <c r="Q9" s="31">
        <v>4295510462.5900002</v>
      </c>
      <c r="R9" s="14">
        <f t="shared" si="0"/>
        <v>1603765566.1000004</v>
      </c>
      <c r="S9" s="15">
        <f t="shared" si="1"/>
        <v>0.831075189154453</v>
      </c>
      <c r="T9" s="15">
        <f t="shared" si="2"/>
        <v>0.45726238127479141</v>
      </c>
      <c r="U9" s="15">
        <f t="shared" si="3"/>
        <v>0.45244660922769747</v>
      </c>
      <c r="V9" s="3"/>
      <c r="W9" s="2"/>
      <c r="X9" s="2"/>
      <c r="Y9" s="2"/>
      <c r="Z9" s="2"/>
      <c r="AA9" s="2"/>
    </row>
    <row r="10" spans="1:27" ht="38.25" customHeight="1" thickTop="1" thickBot="1" x14ac:dyDescent="0.3">
      <c r="A10" s="24" t="s">
        <v>23</v>
      </c>
      <c r="B10" s="24"/>
      <c r="C10" s="24"/>
      <c r="D10" s="24"/>
      <c r="E10" s="24"/>
      <c r="F10" s="24"/>
      <c r="G10" s="24"/>
      <c r="H10" s="25" t="s">
        <v>67</v>
      </c>
      <c r="I10" s="32">
        <f>SUM(I7:I9)</f>
        <v>34967694382</v>
      </c>
      <c r="J10" s="32">
        <f t="shared" ref="J10:Q10" si="4">SUM(J7:J9)</f>
        <v>0</v>
      </c>
      <c r="K10" s="32">
        <f t="shared" si="4"/>
        <v>0</v>
      </c>
      <c r="L10" s="32">
        <f t="shared" si="4"/>
        <v>34967694382</v>
      </c>
      <c r="M10" s="32">
        <f t="shared" si="4"/>
        <v>34205287822.380001</v>
      </c>
      <c r="N10" s="32">
        <f t="shared" si="4"/>
        <v>762406559.62</v>
      </c>
      <c r="O10" s="32">
        <f t="shared" si="4"/>
        <v>32618376602.959999</v>
      </c>
      <c r="P10" s="32">
        <f t="shared" si="4"/>
        <v>5850371702.2600002</v>
      </c>
      <c r="Q10" s="32">
        <f t="shared" si="4"/>
        <v>5726753503.2600002</v>
      </c>
      <c r="R10" s="26">
        <f t="shared" ref="R10:R30" si="5">+L10-O10</f>
        <v>2349317779.0400009</v>
      </c>
      <c r="S10" s="27">
        <f t="shared" ref="S10:S30" si="6">+O10/L10</f>
        <v>0.93281462159400086</v>
      </c>
      <c r="T10" s="27">
        <f t="shared" ref="T10:T30" si="7">+P10/L10</f>
        <v>0.16730790535825382</v>
      </c>
      <c r="U10" s="27">
        <f t="shared" ref="U10:U30" si="8">+Q10/L10</f>
        <v>0.16377269375266298</v>
      </c>
      <c r="V10" s="3"/>
      <c r="W10" s="2"/>
      <c r="X10" s="2"/>
      <c r="Y10" s="2"/>
      <c r="Z10" s="2"/>
      <c r="AA10" s="2"/>
    </row>
    <row r="11" spans="1:27" ht="54.95" customHeight="1" thickTop="1" thickBot="1" x14ac:dyDescent="0.3">
      <c r="A11" s="8" t="s">
        <v>23</v>
      </c>
      <c r="B11" s="8" t="s">
        <v>29</v>
      </c>
      <c r="C11" s="8" t="s">
        <v>25</v>
      </c>
      <c r="D11" s="8" t="s">
        <v>30</v>
      </c>
      <c r="E11" s="8" t="s">
        <v>18</v>
      </c>
      <c r="F11" s="8" t="s">
        <v>31</v>
      </c>
      <c r="G11" s="8" t="s">
        <v>20</v>
      </c>
      <c r="H11" s="9" t="s">
        <v>32</v>
      </c>
      <c r="I11" s="31">
        <v>0</v>
      </c>
      <c r="J11" s="31">
        <v>25664580000</v>
      </c>
      <c r="K11" s="31">
        <v>0</v>
      </c>
      <c r="L11" s="31">
        <v>25664580000</v>
      </c>
      <c r="M11" s="31">
        <v>25365852000</v>
      </c>
      <c r="N11" s="31">
        <v>298728000</v>
      </c>
      <c r="O11" s="31">
        <v>20378690000</v>
      </c>
      <c r="P11" s="31">
        <v>0</v>
      </c>
      <c r="Q11" s="31">
        <v>0</v>
      </c>
      <c r="R11" s="14">
        <f t="shared" si="5"/>
        <v>5285890000</v>
      </c>
      <c r="S11" s="15">
        <f t="shared" si="6"/>
        <v>0.79403948944420677</v>
      </c>
      <c r="T11" s="15">
        <f t="shared" si="7"/>
        <v>0</v>
      </c>
      <c r="U11" s="15">
        <f t="shared" si="8"/>
        <v>0</v>
      </c>
      <c r="V11" s="3"/>
      <c r="W11" s="2"/>
      <c r="X11" s="2"/>
      <c r="Y11" s="2"/>
      <c r="Z11" s="2"/>
      <c r="AA11" s="2"/>
    </row>
    <row r="12" spans="1:27" ht="61.5" customHeight="1" thickTop="1" thickBot="1" x14ac:dyDescent="0.3">
      <c r="A12" s="8" t="s">
        <v>23</v>
      </c>
      <c r="B12" s="8" t="s">
        <v>29</v>
      </c>
      <c r="C12" s="8" t="s">
        <v>25</v>
      </c>
      <c r="D12" s="8" t="s">
        <v>36</v>
      </c>
      <c r="E12" s="8" t="s">
        <v>18</v>
      </c>
      <c r="F12" s="8" t="s">
        <v>21</v>
      </c>
      <c r="G12" s="8" t="s">
        <v>20</v>
      </c>
      <c r="H12" s="9" t="s">
        <v>37</v>
      </c>
      <c r="I12" s="31">
        <v>10373242985</v>
      </c>
      <c r="J12" s="31">
        <v>0</v>
      </c>
      <c r="K12" s="31">
        <v>0</v>
      </c>
      <c r="L12" s="31">
        <v>10373242985</v>
      </c>
      <c r="M12" s="31">
        <v>10047442927.549999</v>
      </c>
      <c r="N12" s="31">
        <v>325800057.44999999</v>
      </c>
      <c r="O12" s="31">
        <v>9796435424.5499992</v>
      </c>
      <c r="P12" s="31">
        <v>5202779568.1499996</v>
      </c>
      <c r="Q12" s="31">
        <v>5128757499.1499996</v>
      </c>
      <c r="R12" s="14">
        <f t="shared" si="5"/>
        <v>576807560.45000076</v>
      </c>
      <c r="S12" s="15">
        <f t="shared" si="6"/>
        <v>0.94439467375013963</v>
      </c>
      <c r="T12" s="15">
        <f t="shared" si="7"/>
        <v>0.50155766867443141</v>
      </c>
      <c r="U12" s="15">
        <f t="shared" si="8"/>
        <v>0.49442180295654181</v>
      </c>
      <c r="V12" s="3"/>
      <c r="W12" s="2"/>
      <c r="X12" s="2"/>
      <c r="Y12" s="2"/>
      <c r="Z12" s="2"/>
      <c r="AA12" s="2"/>
    </row>
    <row r="13" spans="1:27" ht="69.75" customHeight="1" thickTop="1" thickBot="1" x14ac:dyDescent="0.3">
      <c r="A13" s="8" t="s">
        <v>23</v>
      </c>
      <c r="B13" s="8" t="s">
        <v>29</v>
      </c>
      <c r="C13" s="8" t="s">
        <v>25</v>
      </c>
      <c r="D13" s="8" t="s">
        <v>38</v>
      </c>
      <c r="E13" s="8" t="s">
        <v>18</v>
      </c>
      <c r="F13" s="8" t="s">
        <v>21</v>
      </c>
      <c r="G13" s="8" t="s">
        <v>20</v>
      </c>
      <c r="H13" s="9" t="s">
        <v>39</v>
      </c>
      <c r="I13" s="31">
        <v>25000000000</v>
      </c>
      <c r="J13" s="31">
        <v>0</v>
      </c>
      <c r="K13" s="31">
        <v>0</v>
      </c>
      <c r="L13" s="31">
        <v>25000000000</v>
      </c>
      <c r="M13" s="31">
        <v>25000000000</v>
      </c>
      <c r="N13" s="31">
        <v>0</v>
      </c>
      <c r="O13" s="31">
        <v>25000000000</v>
      </c>
      <c r="P13" s="31">
        <v>11643000000</v>
      </c>
      <c r="Q13" s="31">
        <v>11643000000</v>
      </c>
      <c r="R13" s="14">
        <f t="shared" si="5"/>
        <v>0</v>
      </c>
      <c r="S13" s="15">
        <f t="shared" si="6"/>
        <v>1</v>
      </c>
      <c r="T13" s="15">
        <f t="shared" si="7"/>
        <v>0.46572000000000002</v>
      </c>
      <c r="U13" s="15">
        <f t="shared" si="8"/>
        <v>0.46572000000000002</v>
      </c>
      <c r="V13" s="3"/>
      <c r="W13" s="2"/>
      <c r="X13" s="2"/>
      <c r="Y13" s="2"/>
      <c r="Z13" s="2"/>
      <c r="AA13" s="2"/>
    </row>
    <row r="14" spans="1:27" ht="54.95" customHeight="1" thickTop="1" thickBot="1" x14ac:dyDescent="0.3">
      <c r="A14" s="8" t="s">
        <v>23</v>
      </c>
      <c r="B14" s="8" t="s">
        <v>29</v>
      </c>
      <c r="C14" s="8" t="s">
        <v>25</v>
      </c>
      <c r="D14" s="8" t="s">
        <v>40</v>
      </c>
      <c r="E14" s="8" t="s">
        <v>18</v>
      </c>
      <c r="F14" s="8" t="s">
        <v>21</v>
      </c>
      <c r="G14" s="8" t="s">
        <v>20</v>
      </c>
      <c r="H14" s="9" t="s">
        <v>41</v>
      </c>
      <c r="I14" s="31">
        <v>2980536346</v>
      </c>
      <c r="J14" s="31">
        <v>0</v>
      </c>
      <c r="K14" s="31">
        <v>0</v>
      </c>
      <c r="L14" s="31">
        <v>2980536346</v>
      </c>
      <c r="M14" s="31">
        <v>2980536346</v>
      </c>
      <c r="N14" s="31">
        <v>0</v>
      </c>
      <c r="O14" s="31">
        <v>2980536346</v>
      </c>
      <c r="P14" s="31">
        <v>2980536346</v>
      </c>
      <c r="Q14" s="31">
        <v>2980536346</v>
      </c>
      <c r="R14" s="14">
        <f t="shared" si="5"/>
        <v>0</v>
      </c>
      <c r="S14" s="15">
        <f t="shared" si="6"/>
        <v>1</v>
      </c>
      <c r="T14" s="15">
        <f t="shared" si="7"/>
        <v>1</v>
      </c>
      <c r="U14" s="15">
        <f t="shared" si="8"/>
        <v>1</v>
      </c>
      <c r="V14" s="3"/>
      <c r="W14" s="2"/>
      <c r="X14" s="2"/>
      <c r="Y14" s="2"/>
      <c r="Z14" s="2"/>
      <c r="AA14" s="2"/>
    </row>
    <row r="15" spans="1:27" ht="54.95" customHeight="1" thickTop="1" thickBot="1" x14ac:dyDescent="0.3">
      <c r="A15" s="8" t="s">
        <v>23</v>
      </c>
      <c r="B15" s="8" t="s">
        <v>29</v>
      </c>
      <c r="C15" s="8" t="s">
        <v>25</v>
      </c>
      <c r="D15" s="8" t="s">
        <v>42</v>
      </c>
      <c r="E15" s="8" t="s">
        <v>18</v>
      </c>
      <c r="F15" s="8" t="s">
        <v>21</v>
      </c>
      <c r="G15" s="8" t="s">
        <v>20</v>
      </c>
      <c r="H15" s="9" t="s">
        <v>43</v>
      </c>
      <c r="I15" s="31">
        <v>8002612574</v>
      </c>
      <c r="J15" s="31">
        <v>0</v>
      </c>
      <c r="K15" s="31">
        <v>0</v>
      </c>
      <c r="L15" s="31">
        <v>8002612574</v>
      </c>
      <c r="M15" s="31">
        <v>7711217499.3999996</v>
      </c>
      <c r="N15" s="31">
        <v>291395074.60000002</v>
      </c>
      <c r="O15" s="31">
        <v>7570766091.3999996</v>
      </c>
      <c r="P15" s="31">
        <v>3896312466.4000001</v>
      </c>
      <c r="Q15" s="31">
        <v>3887326001.4000001</v>
      </c>
      <c r="R15" s="14">
        <f t="shared" si="5"/>
        <v>431846482.60000038</v>
      </c>
      <c r="S15" s="15">
        <f t="shared" si="6"/>
        <v>0.94603681252756844</v>
      </c>
      <c r="T15" s="15">
        <f t="shared" si="7"/>
        <v>0.48688005702773635</v>
      </c>
      <c r="U15" s="15">
        <f t="shared" si="8"/>
        <v>0.48575711562367585</v>
      </c>
      <c r="V15" s="3"/>
      <c r="W15" s="2"/>
      <c r="X15" s="2"/>
      <c r="Y15" s="2"/>
      <c r="Z15" s="2"/>
      <c r="AA15" s="2"/>
    </row>
    <row r="16" spans="1:27" ht="54.95" customHeight="1" thickTop="1" thickBot="1" x14ac:dyDescent="0.3">
      <c r="A16" s="8" t="s">
        <v>23</v>
      </c>
      <c r="B16" s="8" t="s">
        <v>29</v>
      </c>
      <c r="C16" s="8" t="s">
        <v>25</v>
      </c>
      <c r="D16" s="8" t="s">
        <v>44</v>
      </c>
      <c r="E16" s="8" t="s">
        <v>18</v>
      </c>
      <c r="F16" s="8" t="s">
        <v>21</v>
      </c>
      <c r="G16" s="8" t="s">
        <v>20</v>
      </c>
      <c r="H16" s="9" t="s">
        <v>45</v>
      </c>
      <c r="I16" s="31">
        <v>15885233087</v>
      </c>
      <c r="J16" s="31">
        <v>0</v>
      </c>
      <c r="K16" s="31">
        <v>0</v>
      </c>
      <c r="L16" s="31">
        <v>15885233087</v>
      </c>
      <c r="M16" s="31">
        <v>15820052506.35</v>
      </c>
      <c r="N16" s="31">
        <v>65180580.649999999</v>
      </c>
      <c r="O16" s="31">
        <v>14684796427.35</v>
      </c>
      <c r="P16" s="31">
        <v>1828094056.3499999</v>
      </c>
      <c r="Q16" s="31">
        <v>1798645978.3499999</v>
      </c>
      <c r="R16" s="14">
        <f t="shared" si="5"/>
        <v>1200436659.6499996</v>
      </c>
      <c r="S16" s="15">
        <f t="shared" si="6"/>
        <v>0.92443065499414034</v>
      </c>
      <c r="T16" s="15">
        <f t="shared" si="7"/>
        <v>0.11508134922150166</v>
      </c>
      <c r="U16" s="15">
        <f t="shared" si="8"/>
        <v>0.11322754715018681</v>
      </c>
      <c r="V16" s="3"/>
      <c r="W16" s="2"/>
      <c r="X16" s="2"/>
      <c r="Y16" s="2"/>
      <c r="Z16" s="2"/>
      <c r="AA16" s="2"/>
    </row>
    <row r="17" spans="1:27" ht="54.95" customHeight="1" thickTop="1" thickBot="1" x14ac:dyDescent="0.3">
      <c r="A17" s="8" t="s">
        <v>23</v>
      </c>
      <c r="B17" s="8" t="s">
        <v>29</v>
      </c>
      <c r="C17" s="8" t="s">
        <v>25</v>
      </c>
      <c r="D17" s="8" t="s">
        <v>48</v>
      </c>
      <c r="E17" s="8" t="s">
        <v>18</v>
      </c>
      <c r="F17" s="8" t="s">
        <v>21</v>
      </c>
      <c r="G17" s="8" t="s">
        <v>20</v>
      </c>
      <c r="H17" s="9" t="s">
        <v>49</v>
      </c>
      <c r="I17" s="31">
        <v>1954126326</v>
      </c>
      <c r="J17" s="31">
        <v>0</v>
      </c>
      <c r="K17" s="31">
        <v>0</v>
      </c>
      <c r="L17" s="31">
        <v>1954126326</v>
      </c>
      <c r="M17" s="31">
        <v>1954126326</v>
      </c>
      <c r="N17" s="31">
        <v>0</v>
      </c>
      <c r="O17" s="31">
        <v>1954126326</v>
      </c>
      <c r="P17" s="31">
        <v>0</v>
      </c>
      <c r="Q17" s="31">
        <v>0</v>
      </c>
      <c r="R17" s="14">
        <f t="shared" si="5"/>
        <v>0</v>
      </c>
      <c r="S17" s="15">
        <f t="shared" si="6"/>
        <v>1</v>
      </c>
      <c r="T17" s="15">
        <f t="shared" si="7"/>
        <v>0</v>
      </c>
      <c r="U17" s="15">
        <f t="shared" si="8"/>
        <v>0</v>
      </c>
      <c r="V17" s="3"/>
      <c r="W17" s="2"/>
      <c r="X17" s="2"/>
      <c r="Y17" s="2"/>
      <c r="Z17" s="2"/>
      <c r="AA17" s="2"/>
    </row>
    <row r="18" spans="1:27" ht="76.5" customHeight="1" thickTop="1" thickBot="1" x14ac:dyDescent="0.3">
      <c r="A18" s="8" t="s">
        <v>23</v>
      </c>
      <c r="B18" s="8" t="s">
        <v>29</v>
      </c>
      <c r="C18" s="8" t="s">
        <v>25</v>
      </c>
      <c r="D18" s="8" t="s">
        <v>50</v>
      </c>
      <c r="E18" s="8" t="s">
        <v>18</v>
      </c>
      <c r="F18" s="8" t="s">
        <v>21</v>
      </c>
      <c r="G18" s="8" t="s">
        <v>20</v>
      </c>
      <c r="H18" s="9" t="s">
        <v>51</v>
      </c>
      <c r="I18" s="31">
        <v>4681004365</v>
      </c>
      <c r="J18" s="31">
        <v>0</v>
      </c>
      <c r="K18" s="31">
        <v>0</v>
      </c>
      <c r="L18" s="31">
        <v>4681004365</v>
      </c>
      <c r="M18" s="31">
        <v>4643206446.6999998</v>
      </c>
      <c r="N18" s="31">
        <v>37797918.299999997</v>
      </c>
      <c r="O18" s="31">
        <v>4617928831.6999998</v>
      </c>
      <c r="P18" s="31">
        <v>566700249.5</v>
      </c>
      <c r="Q18" s="31">
        <v>564631613.5</v>
      </c>
      <c r="R18" s="14">
        <f t="shared" si="5"/>
        <v>63075533.300000191</v>
      </c>
      <c r="S18" s="15">
        <f t="shared" si="6"/>
        <v>0.98652521374010715</v>
      </c>
      <c r="T18" s="15">
        <f t="shared" si="7"/>
        <v>0.12106381564974251</v>
      </c>
      <c r="U18" s="15">
        <f t="shared" si="8"/>
        <v>0.12062189425025242</v>
      </c>
      <c r="V18" s="3"/>
      <c r="W18" s="2"/>
      <c r="X18" s="2"/>
      <c r="Y18" s="2"/>
      <c r="Z18" s="2"/>
      <c r="AA18" s="2"/>
    </row>
    <row r="19" spans="1:27" ht="54.95" customHeight="1" thickTop="1" thickBot="1" x14ac:dyDescent="0.3">
      <c r="A19" s="8" t="s">
        <v>23</v>
      </c>
      <c r="B19" s="8" t="s">
        <v>29</v>
      </c>
      <c r="C19" s="8" t="s">
        <v>25</v>
      </c>
      <c r="D19" s="8" t="s">
        <v>33</v>
      </c>
      <c r="E19" s="8" t="s">
        <v>18</v>
      </c>
      <c r="F19" s="8" t="s">
        <v>21</v>
      </c>
      <c r="G19" s="8" t="s">
        <v>20</v>
      </c>
      <c r="H19" s="9" t="s">
        <v>52</v>
      </c>
      <c r="I19" s="31">
        <v>5020620249</v>
      </c>
      <c r="J19" s="31">
        <v>0</v>
      </c>
      <c r="K19" s="31">
        <v>0</v>
      </c>
      <c r="L19" s="31">
        <v>5020620249</v>
      </c>
      <c r="M19" s="31">
        <v>2805492265</v>
      </c>
      <c r="N19" s="31">
        <v>2215127984</v>
      </c>
      <c r="O19" s="31">
        <v>2145606094</v>
      </c>
      <c r="P19" s="31">
        <v>1646078552</v>
      </c>
      <c r="Q19" s="31">
        <v>1620745925</v>
      </c>
      <c r="R19" s="14">
        <f t="shared" si="5"/>
        <v>2875014155</v>
      </c>
      <c r="S19" s="15">
        <f t="shared" si="6"/>
        <v>0.4273587699502584</v>
      </c>
      <c r="T19" s="15">
        <f t="shared" si="7"/>
        <v>0.32786358464929977</v>
      </c>
      <c r="U19" s="15">
        <f t="shared" si="8"/>
        <v>0.32281786803589019</v>
      </c>
      <c r="V19" s="3"/>
      <c r="W19" s="2"/>
      <c r="X19" s="2"/>
      <c r="Y19" s="2"/>
      <c r="Z19" s="2"/>
      <c r="AA19" s="2"/>
    </row>
    <row r="20" spans="1:27" ht="54.95" customHeight="1" thickTop="1" thickBot="1" x14ac:dyDescent="0.3">
      <c r="A20" s="8" t="s">
        <v>23</v>
      </c>
      <c r="B20" s="8" t="s">
        <v>53</v>
      </c>
      <c r="C20" s="8" t="s">
        <v>25</v>
      </c>
      <c r="D20" s="8" t="s">
        <v>54</v>
      </c>
      <c r="E20" s="8" t="s">
        <v>18</v>
      </c>
      <c r="F20" s="8" t="s">
        <v>21</v>
      </c>
      <c r="G20" s="8" t="s">
        <v>20</v>
      </c>
      <c r="H20" s="9" t="s">
        <v>55</v>
      </c>
      <c r="I20" s="31">
        <v>163050000</v>
      </c>
      <c r="J20" s="31">
        <v>0</v>
      </c>
      <c r="K20" s="31">
        <v>0</v>
      </c>
      <c r="L20" s="31">
        <v>163050000</v>
      </c>
      <c r="M20" s="31">
        <v>152050000</v>
      </c>
      <c r="N20" s="31">
        <v>11000000</v>
      </c>
      <c r="O20" s="31">
        <v>85731249</v>
      </c>
      <c r="P20" s="31">
        <v>29203863</v>
      </c>
      <c r="Q20" s="31">
        <v>29203863</v>
      </c>
      <c r="R20" s="14">
        <f t="shared" si="5"/>
        <v>77318751</v>
      </c>
      <c r="S20" s="15">
        <f t="shared" si="6"/>
        <v>0.52579729530818764</v>
      </c>
      <c r="T20" s="15">
        <f t="shared" si="7"/>
        <v>0.17910986200551979</v>
      </c>
      <c r="U20" s="15">
        <f t="shared" si="8"/>
        <v>0.17910986200551979</v>
      </c>
      <c r="V20" s="3"/>
      <c r="W20" s="2"/>
      <c r="X20" s="2"/>
      <c r="Y20" s="2"/>
      <c r="Z20" s="2"/>
      <c r="AA20" s="2"/>
    </row>
    <row r="21" spans="1:27" ht="92.25" customHeight="1" thickTop="1" thickBot="1" x14ac:dyDescent="0.3">
      <c r="A21" s="8" t="s">
        <v>23</v>
      </c>
      <c r="B21" s="8" t="s">
        <v>53</v>
      </c>
      <c r="C21" s="8" t="s">
        <v>25</v>
      </c>
      <c r="D21" s="8" t="s">
        <v>56</v>
      </c>
      <c r="E21" s="8" t="s">
        <v>18</v>
      </c>
      <c r="F21" s="8" t="s">
        <v>21</v>
      </c>
      <c r="G21" s="8" t="s">
        <v>20</v>
      </c>
      <c r="H21" s="9" t="s">
        <v>57</v>
      </c>
      <c r="I21" s="31">
        <v>300000000</v>
      </c>
      <c r="J21" s="31">
        <v>0</v>
      </c>
      <c r="K21" s="31">
        <v>0</v>
      </c>
      <c r="L21" s="31">
        <v>300000000</v>
      </c>
      <c r="M21" s="31">
        <v>300000000</v>
      </c>
      <c r="N21" s="31">
        <v>0</v>
      </c>
      <c r="O21" s="31">
        <v>96500000</v>
      </c>
      <c r="P21" s="31">
        <v>56221737</v>
      </c>
      <c r="Q21" s="31">
        <v>47830433</v>
      </c>
      <c r="R21" s="14">
        <f t="shared" si="5"/>
        <v>203500000</v>
      </c>
      <c r="S21" s="15">
        <f t="shared" si="6"/>
        <v>0.32166666666666666</v>
      </c>
      <c r="T21" s="15">
        <f t="shared" si="7"/>
        <v>0.18740578999999999</v>
      </c>
      <c r="U21" s="15">
        <f t="shared" si="8"/>
        <v>0.15943477666666667</v>
      </c>
      <c r="V21" s="3"/>
      <c r="W21" s="2"/>
      <c r="X21" s="2"/>
      <c r="Y21" s="2"/>
      <c r="Z21" s="2"/>
      <c r="AA21" s="2"/>
    </row>
    <row r="22" spans="1:27" ht="67.5" customHeight="1" thickTop="1" thickBot="1" x14ac:dyDescent="0.3">
      <c r="A22" s="8" t="s">
        <v>23</v>
      </c>
      <c r="B22" s="8" t="s">
        <v>53</v>
      </c>
      <c r="C22" s="8" t="s">
        <v>25</v>
      </c>
      <c r="D22" s="8" t="s">
        <v>58</v>
      </c>
      <c r="E22" s="8" t="s">
        <v>18</v>
      </c>
      <c r="F22" s="8" t="s">
        <v>21</v>
      </c>
      <c r="G22" s="8" t="s">
        <v>20</v>
      </c>
      <c r="H22" s="9" t="s">
        <v>59</v>
      </c>
      <c r="I22" s="31">
        <v>144200573</v>
      </c>
      <c r="J22" s="31">
        <v>0</v>
      </c>
      <c r="K22" s="31">
        <v>0</v>
      </c>
      <c r="L22" s="31">
        <v>144200573</v>
      </c>
      <c r="M22" s="31">
        <v>78776203</v>
      </c>
      <c r="N22" s="31">
        <v>65424370</v>
      </c>
      <c r="O22" s="31">
        <v>78776203</v>
      </c>
      <c r="P22" s="31">
        <v>30000000</v>
      </c>
      <c r="Q22" s="31">
        <v>30000000</v>
      </c>
      <c r="R22" s="14">
        <f t="shared" si="5"/>
        <v>65424370</v>
      </c>
      <c r="S22" s="15">
        <f t="shared" si="6"/>
        <v>0.54629604696508383</v>
      </c>
      <c r="T22" s="15">
        <f t="shared" si="7"/>
        <v>0.20804355610986372</v>
      </c>
      <c r="U22" s="15">
        <f t="shared" si="8"/>
        <v>0.20804355610986372</v>
      </c>
      <c r="V22" s="3"/>
      <c r="W22" s="2"/>
      <c r="X22" s="2"/>
      <c r="Y22" s="2"/>
      <c r="Z22" s="2"/>
      <c r="AA22" s="2"/>
    </row>
    <row r="23" spans="1:27" ht="48" customHeight="1" thickTop="1" thickBot="1" x14ac:dyDescent="0.3">
      <c r="A23" s="24" t="s">
        <v>23</v>
      </c>
      <c r="B23" s="24"/>
      <c r="C23" s="24"/>
      <c r="D23" s="24"/>
      <c r="E23" s="24"/>
      <c r="F23" s="24"/>
      <c r="G23" s="24"/>
      <c r="H23" s="25" t="s">
        <v>68</v>
      </c>
      <c r="I23" s="32">
        <f>SUM(I11:I22)</f>
        <v>74504626505</v>
      </c>
      <c r="J23" s="32">
        <f t="shared" ref="J23:Q23" si="9">SUM(J11:J22)</f>
        <v>25664580000</v>
      </c>
      <c r="K23" s="32">
        <f t="shared" si="9"/>
        <v>0</v>
      </c>
      <c r="L23" s="32">
        <f t="shared" si="9"/>
        <v>100169206505</v>
      </c>
      <c r="M23" s="32">
        <f t="shared" si="9"/>
        <v>96858752520</v>
      </c>
      <c r="N23" s="32">
        <f t="shared" si="9"/>
        <v>3310453985</v>
      </c>
      <c r="O23" s="32">
        <f t="shared" si="9"/>
        <v>89389892993</v>
      </c>
      <c r="P23" s="32">
        <f t="shared" si="9"/>
        <v>27878926838.400002</v>
      </c>
      <c r="Q23" s="32">
        <f t="shared" si="9"/>
        <v>27730677659.400002</v>
      </c>
      <c r="R23" s="26">
        <f t="shared" si="5"/>
        <v>10779313512</v>
      </c>
      <c r="S23" s="27">
        <f t="shared" si="6"/>
        <v>0.89238894977707606</v>
      </c>
      <c r="T23" s="27">
        <f t="shared" si="7"/>
        <v>0.27831833565546321</v>
      </c>
      <c r="U23" s="27">
        <f t="shared" si="8"/>
        <v>0.27683834810067914</v>
      </c>
      <c r="V23" s="3"/>
      <c r="W23" s="2"/>
      <c r="X23" s="2"/>
      <c r="Y23" s="2"/>
      <c r="Z23" s="2"/>
      <c r="AA23" s="2"/>
    </row>
    <row r="24" spans="1:27" ht="54.95" customHeight="1" thickTop="1" thickBot="1" x14ac:dyDescent="0.3">
      <c r="A24" s="8" t="s">
        <v>23</v>
      </c>
      <c r="B24" s="8" t="s">
        <v>60</v>
      </c>
      <c r="C24" s="8" t="s">
        <v>25</v>
      </c>
      <c r="D24" s="8" t="s">
        <v>54</v>
      </c>
      <c r="E24" s="8" t="s">
        <v>18</v>
      </c>
      <c r="F24" s="8" t="s">
        <v>21</v>
      </c>
      <c r="G24" s="8" t="s">
        <v>20</v>
      </c>
      <c r="H24" s="9" t="s">
        <v>61</v>
      </c>
      <c r="I24" s="31">
        <v>2029220718</v>
      </c>
      <c r="J24" s="31">
        <v>0</v>
      </c>
      <c r="K24" s="31">
        <v>0</v>
      </c>
      <c r="L24" s="31">
        <v>2029220718</v>
      </c>
      <c r="M24" s="31">
        <v>2023636855.8</v>
      </c>
      <c r="N24" s="31">
        <v>5583862.2000000002</v>
      </c>
      <c r="O24" s="31">
        <v>1304621533.8</v>
      </c>
      <c r="P24" s="31">
        <v>1049553050</v>
      </c>
      <c r="Q24" s="31">
        <v>1049553050</v>
      </c>
      <c r="R24" s="14">
        <f t="shared" si="5"/>
        <v>724599184.20000005</v>
      </c>
      <c r="S24" s="15">
        <f t="shared" si="6"/>
        <v>0.64291751125320418</v>
      </c>
      <c r="T24" s="15">
        <f t="shared" si="7"/>
        <v>0.51721975864431324</v>
      </c>
      <c r="U24" s="15">
        <f t="shared" si="8"/>
        <v>0.51721975864431324</v>
      </c>
      <c r="V24" s="3"/>
      <c r="W24" s="2"/>
      <c r="X24" s="2"/>
      <c r="Y24" s="2"/>
      <c r="Z24" s="2"/>
      <c r="AA24" s="2"/>
    </row>
    <row r="25" spans="1:27" ht="54.95" customHeight="1" thickTop="1" thickBot="1" x14ac:dyDescent="0.3">
      <c r="A25" s="8" t="s">
        <v>23</v>
      </c>
      <c r="B25" s="8" t="s">
        <v>60</v>
      </c>
      <c r="C25" s="8" t="s">
        <v>25</v>
      </c>
      <c r="D25" s="8" t="s">
        <v>56</v>
      </c>
      <c r="E25" s="8" t="s">
        <v>18</v>
      </c>
      <c r="F25" s="8" t="s">
        <v>21</v>
      </c>
      <c r="G25" s="8" t="s">
        <v>20</v>
      </c>
      <c r="H25" s="9" t="s">
        <v>62</v>
      </c>
      <c r="I25" s="31">
        <v>1278000000</v>
      </c>
      <c r="J25" s="31">
        <v>0</v>
      </c>
      <c r="K25" s="31">
        <v>0</v>
      </c>
      <c r="L25" s="31">
        <v>1278000000</v>
      </c>
      <c r="M25" s="31">
        <v>1207474745.2</v>
      </c>
      <c r="N25" s="31">
        <v>70525254.799999997</v>
      </c>
      <c r="O25" s="31">
        <v>1088168798.2</v>
      </c>
      <c r="P25" s="31">
        <v>606376295.83000004</v>
      </c>
      <c r="Q25" s="31">
        <v>578079730.83000004</v>
      </c>
      <c r="R25" s="14">
        <f t="shared" si="5"/>
        <v>189831201.79999995</v>
      </c>
      <c r="S25" s="15">
        <f t="shared" si="6"/>
        <v>0.85146228341158059</v>
      </c>
      <c r="T25" s="15">
        <f t="shared" si="7"/>
        <v>0.47447284493740222</v>
      </c>
      <c r="U25" s="15">
        <f t="shared" si="8"/>
        <v>0.4523315577699531</v>
      </c>
      <c r="V25" s="3"/>
      <c r="W25" s="2"/>
      <c r="X25" s="2"/>
      <c r="Y25" s="2"/>
      <c r="Z25" s="2"/>
      <c r="AA25" s="2"/>
    </row>
    <row r="26" spans="1:27" ht="40.5" customHeight="1" thickTop="1" thickBot="1" x14ac:dyDescent="0.3">
      <c r="A26" s="24" t="s">
        <v>23</v>
      </c>
      <c r="B26" s="24"/>
      <c r="C26" s="24"/>
      <c r="D26" s="24"/>
      <c r="E26" s="24"/>
      <c r="F26" s="24"/>
      <c r="G26" s="24"/>
      <c r="H26" s="25" t="s">
        <v>69</v>
      </c>
      <c r="I26" s="32">
        <f>+I24+I25</f>
        <v>3307220718</v>
      </c>
      <c r="J26" s="32">
        <f t="shared" ref="J26:Q26" si="10">+J24+J25</f>
        <v>0</v>
      </c>
      <c r="K26" s="32">
        <f t="shared" si="10"/>
        <v>0</v>
      </c>
      <c r="L26" s="32">
        <f t="shared" si="10"/>
        <v>3307220718</v>
      </c>
      <c r="M26" s="32">
        <f t="shared" si="10"/>
        <v>3231111601</v>
      </c>
      <c r="N26" s="32">
        <f t="shared" si="10"/>
        <v>76109117</v>
      </c>
      <c r="O26" s="32">
        <f t="shared" si="10"/>
        <v>2392790332</v>
      </c>
      <c r="P26" s="32">
        <f t="shared" si="10"/>
        <v>1655929345.8299999</v>
      </c>
      <c r="Q26" s="32">
        <f t="shared" si="10"/>
        <v>1627632780.8299999</v>
      </c>
      <c r="R26" s="26">
        <f t="shared" si="5"/>
        <v>914430386</v>
      </c>
      <c r="S26" s="27">
        <f t="shared" si="6"/>
        <v>0.72350488099476162</v>
      </c>
      <c r="T26" s="27">
        <f t="shared" si="7"/>
        <v>0.50070118901268923</v>
      </c>
      <c r="U26" s="27">
        <f t="shared" si="8"/>
        <v>0.49214519368827925</v>
      </c>
      <c r="V26" s="3"/>
      <c r="W26" s="2"/>
      <c r="X26" s="2"/>
      <c r="Y26" s="2"/>
      <c r="Z26" s="2"/>
      <c r="AA26" s="2"/>
    </row>
    <row r="27" spans="1:27" ht="54.95" customHeight="1" thickTop="1" thickBot="1" x14ac:dyDescent="0.3">
      <c r="A27" s="8" t="s">
        <v>23</v>
      </c>
      <c r="B27" s="8" t="s">
        <v>29</v>
      </c>
      <c r="C27" s="8" t="s">
        <v>25</v>
      </c>
      <c r="D27" s="8" t="s">
        <v>34</v>
      </c>
      <c r="E27" s="8" t="s">
        <v>18</v>
      </c>
      <c r="F27" s="8" t="s">
        <v>21</v>
      </c>
      <c r="G27" s="8" t="s">
        <v>20</v>
      </c>
      <c r="H27" s="9" t="s">
        <v>35</v>
      </c>
      <c r="I27" s="31">
        <v>4065450055</v>
      </c>
      <c r="J27" s="31">
        <v>0</v>
      </c>
      <c r="K27" s="31">
        <v>0</v>
      </c>
      <c r="L27" s="31">
        <v>4065450055</v>
      </c>
      <c r="M27" s="31">
        <v>4036805850.7800002</v>
      </c>
      <c r="N27" s="31">
        <v>28644204.219999999</v>
      </c>
      <c r="O27" s="31">
        <v>2552681299.7800002</v>
      </c>
      <c r="P27" s="31">
        <v>1461400792.8299999</v>
      </c>
      <c r="Q27" s="31">
        <v>1429407521.8299999</v>
      </c>
      <c r="R27" s="14">
        <f t="shared" si="5"/>
        <v>1512768755.2199998</v>
      </c>
      <c r="S27" s="15">
        <f t="shared" si="6"/>
        <v>0.62789636208678012</v>
      </c>
      <c r="T27" s="15">
        <f t="shared" si="7"/>
        <v>0.35946839170552791</v>
      </c>
      <c r="U27" s="15">
        <f t="shared" si="8"/>
        <v>0.35159883960989896</v>
      </c>
      <c r="V27" s="3"/>
      <c r="W27" s="2"/>
      <c r="X27" s="2"/>
      <c r="Y27" s="2"/>
      <c r="Z27" s="2"/>
      <c r="AA27" s="2"/>
    </row>
    <row r="28" spans="1:27" ht="62.25" customHeight="1" thickTop="1" thickBot="1" x14ac:dyDescent="0.3">
      <c r="A28" s="8" t="s">
        <v>23</v>
      </c>
      <c r="B28" s="8" t="s">
        <v>29</v>
      </c>
      <c r="C28" s="8" t="s">
        <v>25</v>
      </c>
      <c r="D28" s="8" t="s">
        <v>46</v>
      </c>
      <c r="E28" s="8" t="s">
        <v>18</v>
      </c>
      <c r="F28" s="8" t="s">
        <v>19</v>
      </c>
      <c r="G28" s="8" t="s">
        <v>20</v>
      </c>
      <c r="H28" s="9" t="s">
        <v>47</v>
      </c>
      <c r="I28" s="31">
        <v>134601300000</v>
      </c>
      <c r="J28" s="31">
        <v>0</v>
      </c>
      <c r="K28" s="31">
        <v>0</v>
      </c>
      <c r="L28" s="31">
        <v>134601300000</v>
      </c>
      <c r="M28" s="31">
        <v>134601300000</v>
      </c>
      <c r="N28" s="31">
        <v>0</v>
      </c>
      <c r="O28" s="31">
        <v>134601300000</v>
      </c>
      <c r="P28" s="31">
        <v>0</v>
      </c>
      <c r="Q28" s="31">
        <v>0</v>
      </c>
      <c r="R28" s="14">
        <f t="shared" si="5"/>
        <v>0</v>
      </c>
      <c r="S28" s="15">
        <f t="shared" si="6"/>
        <v>1</v>
      </c>
      <c r="T28" s="15">
        <f t="shared" si="7"/>
        <v>0</v>
      </c>
      <c r="U28" s="15">
        <f t="shared" si="8"/>
        <v>0</v>
      </c>
      <c r="V28" s="3"/>
      <c r="W28" s="2"/>
      <c r="X28" s="2"/>
      <c r="Y28" s="2"/>
      <c r="Z28" s="2"/>
      <c r="AA28" s="2"/>
    </row>
    <row r="29" spans="1:27" ht="54.95" customHeight="1" thickTop="1" thickBot="1" x14ac:dyDescent="0.3">
      <c r="A29" s="8" t="s">
        <v>23</v>
      </c>
      <c r="B29" s="8" t="s">
        <v>29</v>
      </c>
      <c r="C29" s="8" t="s">
        <v>25</v>
      </c>
      <c r="D29" s="8" t="s">
        <v>46</v>
      </c>
      <c r="E29" s="8" t="s">
        <v>18</v>
      </c>
      <c r="F29" s="8" t="s">
        <v>21</v>
      </c>
      <c r="G29" s="8" t="s">
        <v>20</v>
      </c>
      <c r="H29" s="9" t="s">
        <v>47</v>
      </c>
      <c r="I29" s="31">
        <v>0</v>
      </c>
      <c r="J29" s="31">
        <v>30000000000</v>
      </c>
      <c r="K29" s="31">
        <v>0</v>
      </c>
      <c r="L29" s="31">
        <v>30000000000</v>
      </c>
      <c r="M29" s="31">
        <v>30000000000</v>
      </c>
      <c r="N29" s="31">
        <v>0</v>
      </c>
      <c r="O29" s="31">
        <v>30000000000</v>
      </c>
      <c r="P29" s="31">
        <v>0</v>
      </c>
      <c r="Q29" s="31">
        <v>0</v>
      </c>
      <c r="R29" s="14">
        <f t="shared" si="5"/>
        <v>0</v>
      </c>
      <c r="S29" s="15">
        <f t="shared" si="6"/>
        <v>1</v>
      </c>
      <c r="T29" s="15">
        <f t="shared" si="7"/>
        <v>0</v>
      </c>
      <c r="U29" s="15">
        <f t="shared" si="8"/>
        <v>0</v>
      </c>
      <c r="V29" s="3"/>
      <c r="W29" s="2"/>
      <c r="X29" s="2"/>
      <c r="Y29" s="2"/>
      <c r="Z29" s="2"/>
      <c r="AA29" s="2"/>
    </row>
    <row r="30" spans="1:27" ht="38.25" customHeight="1" thickTop="1" thickBot="1" x14ac:dyDescent="0.3">
      <c r="A30" s="28"/>
      <c r="B30" s="28"/>
      <c r="C30" s="28"/>
      <c r="D30" s="28"/>
      <c r="E30" s="28"/>
      <c r="F30" s="28"/>
      <c r="G30" s="28"/>
      <c r="H30" s="29" t="s">
        <v>70</v>
      </c>
      <c r="I30" s="33">
        <f t="shared" ref="I30:Q30" si="11">SUM(I27:I29)</f>
        <v>138666750055</v>
      </c>
      <c r="J30" s="33">
        <f t="shared" si="11"/>
        <v>30000000000</v>
      </c>
      <c r="K30" s="33">
        <f t="shared" si="11"/>
        <v>0</v>
      </c>
      <c r="L30" s="33">
        <f t="shared" si="11"/>
        <v>168666750055</v>
      </c>
      <c r="M30" s="33">
        <f t="shared" si="11"/>
        <v>168638105850.78</v>
      </c>
      <c r="N30" s="33">
        <f t="shared" si="11"/>
        <v>28644204.219999999</v>
      </c>
      <c r="O30" s="33">
        <f t="shared" si="11"/>
        <v>167153981299.78</v>
      </c>
      <c r="P30" s="33">
        <f t="shared" si="11"/>
        <v>1461400792.8299999</v>
      </c>
      <c r="Q30" s="33">
        <f t="shared" si="11"/>
        <v>1429407521.8299999</v>
      </c>
      <c r="R30" s="26">
        <f t="shared" si="5"/>
        <v>1512768755.2200012</v>
      </c>
      <c r="S30" s="27">
        <f t="shared" si="6"/>
        <v>0.99103101971949592</v>
      </c>
      <c r="T30" s="27">
        <f t="shared" si="7"/>
        <v>8.6644272943745965E-3</v>
      </c>
      <c r="U30" s="27">
        <f t="shared" si="8"/>
        <v>8.474743963252325E-3</v>
      </c>
      <c r="V30" s="11"/>
      <c r="W30" s="10"/>
      <c r="X30" s="10"/>
      <c r="Y30" s="10"/>
      <c r="Z30" s="2"/>
      <c r="AA30" s="2"/>
    </row>
    <row r="31" spans="1:27" ht="45" customHeight="1" thickTop="1" thickBot="1" x14ac:dyDescent="0.3">
      <c r="A31" s="12"/>
      <c r="B31" s="12"/>
      <c r="C31" s="12"/>
      <c r="D31" s="12"/>
      <c r="E31" s="12"/>
      <c r="F31" s="12"/>
      <c r="G31" s="12"/>
      <c r="H31" s="13" t="s">
        <v>71</v>
      </c>
      <c r="I31" s="34">
        <f>+I10+I23+I26+I30</f>
        <v>251446291660</v>
      </c>
      <c r="J31" s="34">
        <f t="shared" ref="J31:Q31" si="12">+J10+J23+J26+J30</f>
        <v>55664580000</v>
      </c>
      <c r="K31" s="34">
        <f t="shared" si="12"/>
        <v>0</v>
      </c>
      <c r="L31" s="34">
        <f t="shared" si="12"/>
        <v>307110871660</v>
      </c>
      <c r="M31" s="34">
        <f t="shared" si="12"/>
        <v>302933257794.16003</v>
      </c>
      <c r="N31" s="34">
        <f t="shared" si="12"/>
        <v>4177613865.8399997</v>
      </c>
      <c r="O31" s="34">
        <f t="shared" si="12"/>
        <v>291555041227.73999</v>
      </c>
      <c r="P31" s="34">
        <f t="shared" si="12"/>
        <v>36846628679.320007</v>
      </c>
      <c r="Q31" s="34">
        <f t="shared" si="12"/>
        <v>36514471465.320007</v>
      </c>
      <c r="R31" s="14">
        <f t="shared" ref="R31" si="13">+L31-O31</f>
        <v>15555830432.26001</v>
      </c>
      <c r="S31" s="15">
        <f t="shared" ref="S31" si="14">+O31/L31</f>
        <v>0.94934783536584877</v>
      </c>
      <c r="T31" s="15">
        <f t="shared" ref="T31" si="15">+P31/L31</f>
        <v>0.11997826218315259</v>
      </c>
      <c r="U31" s="15">
        <f t="shared" ref="U31" si="16">+Q31/L31</f>
        <v>0.11889670745926861</v>
      </c>
      <c r="V31" s="11"/>
      <c r="W31" s="10"/>
      <c r="X31" s="10"/>
      <c r="Y31" s="10"/>
      <c r="Z31" s="2"/>
      <c r="AA31" s="2"/>
    </row>
    <row r="32" spans="1:27" ht="15.75" thickTop="1" x14ac:dyDescent="0.25">
      <c r="A32" s="2" t="s">
        <v>73</v>
      </c>
      <c r="B32" s="2"/>
      <c r="C32" s="2"/>
      <c r="D32" s="2"/>
      <c r="E32" s="18"/>
      <c r="F32" s="18"/>
      <c r="G32" s="2"/>
      <c r="H32" s="2"/>
      <c r="I32" s="19"/>
      <c r="J32" s="19"/>
      <c r="K32" s="20"/>
      <c r="L32" s="21"/>
      <c r="M32" s="21"/>
      <c r="O32" s="5"/>
      <c r="P32" s="5"/>
      <c r="Q32" s="5"/>
      <c r="R32" s="16"/>
      <c r="S32" s="17"/>
      <c r="T32" s="17"/>
      <c r="U32" s="17"/>
      <c r="V32" s="3"/>
      <c r="W32" s="2"/>
      <c r="X32" s="2"/>
      <c r="Y32" s="2"/>
      <c r="Z32" s="2"/>
      <c r="AA32" s="2"/>
    </row>
    <row r="33" spans="1:27" x14ac:dyDescent="0.25">
      <c r="A33" s="2" t="s">
        <v>74</v>
      </c>
      <c r="B33" s="2"/>
      <c r="C33" s="2"/>
      <c r="D33" s="2"/>
      <c r="E33" s="18"/>
      <c r="F33" s="18"/>
      <c r="G33" s="2"/>
      <c r="H33" s="2"/>
      <c r="I33" s="19"/>
      <c r="J33" s="19"/>
      <c r="K33" s="20"/>
      <c r="L33" s="21"/>
      <c r="M33" s="21"/>
      <c r="O33" s="5"/>
      <c r="P33" s="5"/>
      <c r="Q33" s="5"/>
      <c r="R33" s="16"/>
      <c r="S33" s="17"/>
      <c r="T33" s="17"/>
      <c r="U33" s="17"/>
      <c r="V33" s="3"/>
      <c r="W33" s="2"/>
      <c r="X33" s="2"/>
      <c r="Y33" s="2"/>
      <c r="Z33" s="2"/>
      <c r="AA33" s="2"/>
    </row>
    <row r="34" spans="1:27" x14ac:dyDescent="0.25">
      <c r="A34" s="2" t="s">
        <v>75</v>
      </c>
      <c r="B34" s="2"/>
      <c r="C34" s="2"/>
      <c r="D34" s="2"/>
      <c r="E34" s="18"/>
      <c r="F34" s="18"/>
      <c r="G34" s="2"/>
      <c r="H34" s="2"/>
      <c r="I34" s="19"/>
      <c r="J34" s="19"/>
      <c r="K34" s="20"/>
      <c r="L34" s="21"/>
      <c r="M34" s="21"/>
      <c r="O34" s="5"/>
      <c r="P34" s="5"/>
      <c r="Q34" s="5"/>
      <c r="R34" s="5"/>
      <c r="S34" s="6"/>
      <c r="T34" s="6"/>
      <c r="U34" s="6"/>
      <c r="V34" s="3"/>
      <c r="W34" s="2"/>
      <c r="X34" s="2"/>
      <c r="Y34" s="2"/>
      <c r="Z34" s="2"/>
      <c r="AA34" s="2"/>
    </row>
    <row r="35" spans="1:27" x14ac:dyDescent="0.25">
      <c r="A35" s="2" t="s">
        <v>76</v>
      </c>
      <c r="B35" s="2"/>
      <c r="C35" s="2"/>
      <c r="D35" s="2"/>
      <c r="E35" s="2"/>
      <c r="F35" s="2"/>
      <c r="G35" s="2"/>
      <c r="H35" s="2"/>
      <c r="I35" s="2"/>
      <c r="J35" s="2"/>
      <c r="K35" s="20"/>
      <c r="L35" s="21"/>
      <c r="M35" s="21"/>
      <c r="O35" s="5"/>
      <c r="P35" s="5"/>
      <c r="Q35" s="5"/>
      <c r="R35" s="5"/>
      <c r="S35" s="6"/>
      <c r="T35" s="6"/>
      <c r="U35" s="6"/>
      <c r="V35" s="3"/>
      <c r="W35" s="2"/>
      <c r="X35" s="2"/>
      <c r="Y35" s="2"/>
      <c r="Z35" s="2"/>
      <c r="AA35" s="2"/>
    </row>
    <row r="36" spans="1:27" x14ac:dyDescent="0.25">
      <c r="A36" s="2" t="s">
        <v>77</v>
      </c>
      <c r="B36" s="2"/>
      <c r="C36" s="2"/>
      <c r="D36" s="2"/>
      <c r="E36" s="2"/>
      <c r="F36" s="2"/>
      <c r="G36" s="2"/>
      <c r="H36" s="2"/>
      <c r="I36" s="2"/>
      <c r="J36" s="2"/>
      <c r="K36" s="2"/>
      <c r="L36" s="2"/>
      <c r="M36" s="2"/>
      <c r="O36" s="2"/>
      <c r="P36" s="2"/>
      <c r="Q36" s="2"/>
      <c r="R36" s="2"/>
      <c r="S36" s="3"/>
      <c r="T36" s="3"/>
      <c r="U36" s="3"/>
      <c r="V36" s="3"/>
      <c r="W36" s="2"/>
      <c r="X36" s="2"/>
      <c r="Y36" s="2"/>
      <c r="Z36" s="2"/>
      <c r="AA36" s="2"/>
    </row>
    <row r="37" spans="1:27" x14ac:dyDescent="0.25">
      <c r="A37" s="2"/>
      <c r="B37" s="2"/>
      <c r="C37" s="2"/>
      <c r="D37" s="2"/>
      <c r="E37" s="2"/>
      <c r="F37" s="2"/>
      <c r="G37" s="2"/>
      <c r="H37" s="2"/>
      <c r="I37" s="2"/>
      <c r="J37" s="2"/>
      <c r="K37" s="2"/>
      <c r="L37" s="2"/>
      <c r="M37" s="2"/>
      <c r="N37" s="2"/>
      <c r="O37" s="2"/>
      <c r="P37" s="2"/>
      <c r="Q37" s="2"/>
      <c r="R37" s="2"/>
      <c r="S37" s="3"/>
      <c r="T37" s="3"/>
      <c r="U37" s="3"/>
      <c r="V37" s="3"/>
      <c r="W37" s="2"/>
      <c r="X37" s="2"/>
      <c r="Y37" s="2"/>
      <c r="Z37" s="2"/>
      <c r="AA37" s="2"/>
    </row>
    <row r="38" spans="1:27" x14ac:dyDescent="0.25">
      <c r="A38" s="2"/>
      <c r="B38" s="2"/>
      <c r="C38" s="2"/>
      <c r="D38" s="2"/>
      <c r="E38" s="2"/>
      <c r="F38" s="2"/>
      <c r="G38" s="2"/>
      <c r="H38" s="2"/>
      <c r="I38" s="2"/>
      <c r="J38" s="2"/>
      <c r="K38" s="2"/>
      <c r="L38" s="2"/>
      <c r="M38" s="2"/>
      <c r="N38" s="2"/>
      <c r="O38" s="2"/>
      <c r="P38" s="2"/>
      <c r="Q38" s="2"/>
      <c r="R38" s="2"/>
      <c r="S38" s="3"/>
      <c r="T38" s="3"/>
      <c r="U38" s="3"/>
      <c r="V38" s="3"/>
      <c r="W38" s="2"/>
      <c r="X38" s="2"/>
      <c r="Y38" s="2"/>
      <c r="Z38" s="2"/>
      <c r="AA38" s="2"/>
    </row>
    <row r="39" spans="1:27" x14ac:dyDescent="0.25">
      <c r="A39" s="2"/>
      <c r="B39" s="2"/>
      <c r="C39" s="2"/>
      <c r="D39" s="2"/>
      <c r="E39" s="2"/>
      <c r="F39" s="2"/>
      <c r="G39" s="2"/>
      <c r="H39" s="2"/>
      <c r="I39" s="2"/>
      <c r="J39" s="2"/>
      <c r="K39" s="2"/>
      <c r="L39" s="2"/>
      <c r="M39" s="2"/>
      <c r="N39" s="2"/>
      <c r="O39" s="2"/>
      <c r="P39" s="2"/>
      <c r="Q39" s="2"/>
      <c r="R39" s="2"/>
      <c r="S39" s="3"/>
      <c r="T39" s="3"/>
      <c r="U39" s="3"/>
      <c r="V39" s="3"/>
      <c r="W39" s="2"/>
      <c r="X39" s="2"/>
      <c r="Y39" s="2"/>
      <c r="Z39" s="2"/>
      <c r="AA39" s="2"/>
    </row>
    <row r="40" spans="1:27" x14ac:dyDescent="0.25">
      <c r="A40" s="2"/>
      <c r="B40" s="2"/>
      <c r="C40" s="2"/>
      <c r="D40" s="2"/>
      <c r="E40" s="2"/>
      <c r="F40" s="2"/>
      <c r="G40" s="2"/>
      <c r="H40" s="2"/>
      <c r="I40" s="2"/>
      <c r="J40" s="2"/>
      <c r="K40" s="2"/>
      <c r="L40" s="2"/>
      <c r="M40" s="2"/>
      <c r="N40" s="2"/>
      <c r="O40" s="2"/>
      <c r="P40" s="2"/>
      <c r="Q40" s="2"/>
      <c r="R40" s="2"/>
      <c r="S40" s="3"/>
      <c r="T40" s="3"/>
      <c r="U40" s="3"/>
      <c r="V40" s="3"/>
      <c r="W40" s="2"/>
      <c r="X40" s="2"/>
      <c r="Y40" s="2"/>
      <c r="Z40" s="2"/>
      <c r="AA40" s="2"/>
    </row>
    <row r="41" spans="1:27" x14ac:dyDescent="0.25">
      <c r="A41" s="2"/>
      <c r="B41" s="2"/>
      <c r="C41" s="2"/>
      <c r="D41" s="2"/>
      <c r="E41" s="2"/>
      <c r="F41" s="2"/>
      <c r="G41" s="2"/>
      <c r="H41" s="2"/>
      <c r="I41" s="2"/>
      <c r="J41" s="2"/>
      <c r="K41" s="2"/>
      <c r="L41" s="2"/>
      <c r="M41" s="2"/>
      <c r="N41" s="2"/>
      <c r="O41" s="2"/>
      <c r="P41" s="2"/>
      <c r="Q41" s="2"/>
      <c r="R41" s="2"/>
      <c r="S41" s="3"/>
      <c r="T41" s="3"/>
      <c r="U41" s="3"/>
      <c r="V41" s="3"/>
      <c r="W41" s="2"/>
      <c r="X41" s="2"/>
      <c r="Y41" s="2"/>
      <c r="Z41" s="2"/>
      <c r="AA41" s="2"/>
    </row>
    <row r="42" spans="1:27" x14ac:dyDescent="0.25">
      <c r="A42" s="2"/>
      <c r="B42" s="2"/>
      <c r="C42" s="2"/>
      <c r="D42" s="2"/>
      <c r="E42" s="2"/>
      <c r="F42" s="2"/>
      <c r="G42" s="2"/>
      <c r="H42" s="2"/>
      <c r="I42" s="2"/>
      <c r="J42" s="2"/>
      <c r="K42" s="2"/>
      <c r="L42" s="2"/>
      <c r="M42" s="2"/>
      <c r="N42" s="2"/>
      <c r="O42" s="2"/>
      <c r="P42" s="2"/>
      <c r="Q42" s="2"/>
      <c r="R42" s="2"/>
      <c r="S42" s="3"/>
      <c r="T42" s="3"/>
      <c r="U42" s="3"/>
      <c r="V42" s="3"/>
      <c r="W42" s="2"/>
      <c r="X42" s="2"/>
      <c r="Y42" s="2"/>
      <c r="Z42" s="2"/>
      <c r="AA42" s="2"/>
    </row>
    <row r="43" spans="1:27" x14ac:dyDescent="0.25">
      <c r="A43" s="2"/>
      <c r="B43" s="2"/>
      <c r="C43" s="2"/>
      <c r="D43" s="2"/>
      <c r="E43" s="2"/>
      <c r="F43" s="2"/>
      <c r="G43" s="2"/>
      <c r="H43" s="2"/>
      <c r="I43" s="2"/>
      <c r="J43" s="2"/>
      <c r="K43" s="2"/>
      <c r="L43" s="2"/>
      <c r="M43" s="2"/>
      <c r="N43" s="2"/>
      <c r="O43" s="2"/>
      <c r="P43" s="2"/>
      <c r="Q43" s="2"/>
      <c r="R43" s="2"/>
      <c r="S43" s="3"/>
      <c r="T43" s="3"/>
      <c r="U43" s="3"/>
      <c r="V43" s="3"/>
      <c r="W43" s="2"/>
      <c r="X43" s="2"/>
      <c r="Y43" s="2"/>
      <c r="Z43" s="2"/>
      <c r="AA43" s="2"/>
    </row>
    <row r="44" spans="1:27" x14ac:dyDescent="0.25">
      <c r="A44" s="2"/>
      <c r="B44" s="2"/>
      <c r="C44" s="2"/>
      <c r="D44" s="2"/>
      <c r="E44" s="2"/>
      <c r="F44" s="2"/>
      <c r="G44" s="2"/>
      <c r="H44" s="2"/>
      <c r="I44" s="2"/>
      <c r="J44" s="2"/>
      <c r="K44" s="2"/>
      <c r="L44" s="2"/>
      <c r="M44" s="2"/>
      <c r="N44" s="2"/>
      <c r="O44" s="2"/>
      <c r="P44" s="2"/>
      <c r="Q44" s="2"/>
      <c r="R44" s="2"/>
      <c r="S44" s="3"/>
      <c r="T44" s="3"/>
      <c r="U44" s="3"/>
      <c r="V44" s="3"/>
      <c r="W44" s="2"/>
      <c r="X44" s="2"/>
      <c r="Y44" s="2"/>
      <c r="Z44" s="2"/>
      <c r="AA44" s="2"/>
    </row>
    <row r="45" spans="1:27" x14ac:dyDescent="0.25">
      <c r="S45" s="4"/>
      <c r="T45" s="4"/>
      <c r="U45" s="4"/>
      <c r="V45" s="4"/>
    </row>
    <row r="46" spans="1:27" x14ac:dyDescent="0.25">
      <c r="S46" s="4"/>
      <c r="T46" s="4"/>
      <c r="U46" s="4"/>
      <c r="V46" s="4"/>
    </row>
    <row r="47" spans="1:27" x14ac:dyDescent="0.25">
      <c r="S47" s="4"/>
      <c r="T47" s="4"/>
      <c r="U47" s="4"/>
      <c r="V47" s="4"/>
    </row>
    <row r="48" spans="1:27" x14ac:dyDescent="0.25">
      <c r="S48" s="4"/>
      <c r="T48" s="4"/>
      <c r="U48" s="4"/>
      <c r="V48" s="4"/>
    </row>
    <row r="49" spans="19:22" x14ac:dyDescent="0.25">
      <c r="S49" s="4"/>
      <c r="T49" s="4"/>
      <c r="U49" s="4"/>
      <c r="V49" s="4"/>
    </row>
    <row r="50" spans="19:22" x14ac:dyDescent="0.25">
      <c r="S50" s="4"/>
      <c r="T50" s="4"/>
      <c r="U50" s="4"/>
      <c r="V50" s="4"/>
    </row>
    <row r="51" spans="19:22" x14ac:dyDescent="0.25">
      <c r="S51" s="4"/>
      <c r="T51" s="4"/>
      <c r="U51" s="4"/>
      <c r="V51" s="4"/>
    </row>
    <row r="52" spans="19:22" x14ac:dyDescent="0.25">
      <c r="S52" s="4"/>
      <c r="T52" s="4"/>
      <c r="U52" s="4"/>
      <c r="V52" s="4"/>
    </row>
    <row r="53" spans="19:22" x14ac:dyDescent="0.25">
      <c r="S53" s="4"/>
      <c r="T53" s="4"/>
      <c r="U53" s="4"/>
      <c r="V53" s="4"/>
    </row>
    <row r="54" spans="19:22" x14ac:dyDescent="0.25">
      <c r="S54" s="4"/>
      <c r="T54" s="4"/>
      <c r="U54" s="4"/>
      <c r="V54" s="4"/>
    </row>
    <row r="55" spans="19:22" x14ac:dyDescent="0.25">
      <c r="S55" s="4"/>
      <c r="T55" s="4"/>
      <c r="U55" s="4"/>
      <c r="V55" s="4"/>
    </row>
    <row r="56" spans="19:22" x14ac:dyDescent="0.25">
      <c r="S56" s="4"/>
      <c r="T56" s="4"/>
      <c r="U56" s="4"/>
      <c r="V56" s="4"/>
    </row>
    <row r="57" spans="19:22" x14ac:dyDescent="0.25">
      <c r="S57" s="4"/>
      <c r="T57" s="4"/>
      <c r="U57" s="4"/>
      <c r="V57" s="4"/>
    </row>
    <row r="58" spans="19:22" x14ac:dyDescent="0.25">
      <c r="S58" s="4"/>
      <c r="T58" s="4"/>
      <c r="U58" s="4"/>
      <c r="V58" s="4"/>
    </row>
    <row r="59" spans="19:22" x14ac:dyDescent="0.25">
      <c r="S59" s="4"/>
      <c r="T59" s="4"/>
      <c r="U59" s="4"/>
      <c r="V59" s="4"/>
    </row>
    <row r="60" spans="19:22" x14ac:dyDescent="0.25">
      <c r="S60" s="4"/>
      <c r="T60" s="4"/>
      <c r="U60" s="4"/>
      <c r="V60" s="4"/>
    </row>
    <row r="61" spans="19:22" x14ac:dyDescent="0.25">
      <c r="S61" s="4"/>
      <c r="T61" s="4"/>
      <c r="U61" s="4"/>
      <c r="V61" s="4"/>
    </row>
    <row r="62" spans="19:22" x14ac:dyDescent="0.25">
      <c r="S62" s="4"/>
      <c r="T62" s="4"/>
      <c r="U62" s="4"/>
      <c r="V62" s="4"/>
    </row>
    <row r="63" spans="19:22" x14ac:dyDescent="0.25">
      <c r="S63" s="4"/>
      <c r="T63" s="4"/>
      <c r="U63" s="4"/>
      <c r="V63" s="4"/>
    </row>
    <row r="64" spans="19:22" x14ac:dyDescent="0.25">
      <c r="S64" s="4"/>
      <c r="T64" s="4"/>
      <c r="U64" s="4"/>
      <c r="V64" s="4"/>
    </row>
    <row r="65" spans="19:22" x14ac:dyDescent="0.25">
      <c r="S65" s="4"/>
      <c r="T65" s="4"/>
      <c r="U65" s="4"/>
      <c r="V65" s="4"/>
    </row>
    <row r="66" spans="19:22" x14ac:dyDescent="0.25">
      <c r="S66" s="4"/>
      <c r="T66" s="4"/>
      <c r="U66" s="4"/>
      <c r="V66" s="4"/>
    </row>
    <row r="67" spans="19:22" x14ac:dyDescent="0.25">
      <c r="S67" s="4"/>
      <c r="T67" s="4"/>
      <c r="U67" s="4"/>
      <c r="V67" s="4"/>
    </row>
    <row r="68" spans="19:22" x14ac:dyDescent="0.25">
      <c r="S68" s="4"/>
      <c r="T68" s="4"/>
      <c r="U68" s="4"/>
      <c r="V68" s="4"/>
    </row>
    <row r="69" spans="19:22" x14ac:dyDescent="0.25">
      <c r="S69" s="4"/>
      <c r="T69" s="4"/>
      <c r="U69" s="4"/>
      <c r="V69" s="4"/>
    </row>
    <row r="70" spans="19:22" x14ac:dyDescent="0.25">
      <c r="S70" s="4"/>
      <c r="T70" s="4"/>
      <c r="U70" s="4"/>
      <c r="V70" s="4"/>
    </row>
    <row r="71" spans="19:22" x14ac:dyDescent="0.25">
      <c r="S71" s="4"/>
      <c r="T71" s="4"/>
      <c r="U71" s="4"/>
      <c r="V71" s="4"/>
    </row>
    <row r="72" spans="19:22" x14ac:dyDescent="0.25">
      <c r="S72" s="4"/>
      <c r="T72" s="4"/>
      <c r="U72" s="4"/>
      <c r="V72" s="4"/>
    </row>
    <row r="73" spans="19:22" x14ac:dyDescent="0.25">
      <c r="S73" s="4"/>
      <c r="T73" s="4"/>
      <c r="U73" s="4"/>
      <c r="V73" s="4"/>
    </row>
    <row r="74" spans="19:22" x14ac:dyDescent="0.25">
      <c r="S74" s="4"/>
      <c r="T74" s="4"/>
      <c r="U74" s="4"/>
      <c r="V74" s="4"/>
    </row>
    <row r="75" spans="19:22" x14ac:dyDescent="0.25">
      <c r="S75" s="4"/>
      <c r="T75" s="4"/>
      <c r="U75" s="4"/>
      <c r="V75" s="4"/>
    </row>
    <row r="76" spans="19:22" x14ac:dyDescent="0.25">
      <c r="S76" s="4"/>
      <c r="T76" s="4"/>
      <c r="U76" s="4"/>
      <c r="V76" s="4"/>
    </row>
    <row r="77" spans="19:22" x14ac:dyDescent="0.25">
      <c r="S77" s="4"/>
      <c r="T77" s="4"/>
      <c r="U77" s="4"/>
      <c r="V77" s="4"/>
    </row>
    <row r="78" spans="19:22" x14ac:dyDescent="0.25">
      <c r="S78" s="4"/>
      <c r="T78" s="4"/>
      <c r="U78" s="4"/>
      <c r="V78" s="4"/>
    </row>
    <row r="79" spans="19:22" x14ac:dyDescent="0.25">
      <c r="S79" s="4"/>
      <c r="T79" s="4"/>
      <c r="U79" s="4"/>
      <c r="V79" s="4"/>
    </row>
    <row r="80" spans="19:22" x14ac:dyDescent="0.25">
      <c r="S80" s="4"/>
      <c r="T80" s="4"/>
      <c r="U80" s="4"/>
      <c r="V80" s="4"/>
    </row>
    <row r="81" spans="19:22" x14ac:dyDescent="0.25">
      <c r="S81" s="4"/>
      <c r="T81" s="4"/>
      <c r="U81" s="4"/>
      <c r="V81" s="4"/>
    </row>
    <row r="82" spans="19:22" x14ac:dyDescent="0.25">
      <c r="S82" s="4"/>
      <c r="T82" s="4"/>
      <c r="U82" s="4"/>
      <c r="V82" s="4"/>
    </row>
    <row r="83" spans="19:22" x14ac:dyDescent="0.25">
      <c r="S83" s="4"/>
      <c r="T83" s="4"/>
      <c r="U83" s="4"/>
      <c r="V83" s="4"/>
    </row>
    <row r="84" spans="19:22" x14ac:dyDescent="0.25">
      <c r="S84" s="4"/>
      <c r="T84" s="4"/>
      <c r="U84" s="4"/>
      <c r="V84" s="4"/>
    </row>
    <row r="85" spans="19:22" x14ac:dyDescent="0.25">
      <c r="S85" s="4"/>
      <c r="T85" s="4"/>
      <c r="U85" s="4"/>
      <c r="V85" s="4"/>
    </row>
    <row r="86" spans="19:22" x14ac:dyDescent="0.25">
      <c r="S86" s="4"/>
      <c r="T86" s="4"/>
      <c r="U86" s="4"/>
      <c r="V86" s="4"/>
    </row>
    <row r="87" spans="19:22" x14ac:dyDescent="0.25">
      <c r="S87" s="4"/>
      <c r="T87" s="4"/>
      <c r="U87" s="4"/>
      <c r="V87" s="4"/>
    </row>
  </sheetData>
  <mergeCells count="3">
    <mergeCell ref="A2:U2"/>
    <mergeCell ref="A3:U3"/>
    <mergeCell ref="A4:U4"/>
  </mergeCells>
  <printOptions horizontalCentered="1"/>
  <pageMargins left="0.39370078740157483" right="0.39370078740157483" top="0.78740157480314965" bottom="0.78740157480314965"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2021-10-07T21:05:24Z</cp:lastPrinted>
  <dcterms:created xsi:type="dcterms:W3CDTF">2021-10-01T13:51:51Z</dcterms:created>
  <dcterms:modified xsi:type="dcterms:W3CDTF">2021-10-07T21:06:26Z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