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OCTUBRE DE 2021 DEF\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V59" i="1" l="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V46" i="1"/>
  <c r="U46" i="1"/>
  <c r="T46" i="1"/>
  <c r="S46" i="1"/>
  <c r="V45" i="1"/>
  <c r="U45" i="1"/>
  <c r="T45" i="1"/>
  <c r="S45" i="1"/>
  <c r="V44" i="1"/>
  <c r="U44" i="1"/>
  <c r="T44" i="1"/>
  <c r="S44" i="1"/>
  <c r="V43" i="1"/>
  <c r="U43" i="1"/>
  <c r="T43" i="1"/>
  <c r="S43" i="1"/>
  <c r="V42" i="1"/>
  <c r="U42" i="1"/>
  <c r="T42" i="1"/>
  <c r="S42" i="1"/>
  <c r="V41" i="1"/>
  <c r="U41" i="1"/>
  <c r="T41" i="1"/>
  <c r="S41" i="1"/>
  <c r="V39" i="1"/>
  <c r="U39" i="1"/>
  <c r="T39" i="1"/>
  <c r="S39" i="1"/>
  <c r="V38" i="1"/>
  <c r="U38" i="1"/>
  <c r="T38" i="1"/>
  <c r="S38" i="1"/>
  <c r="V36" i="1"/>
  <c r="U36" i="1"/>
  <c r="T36" i="1"/>
  <c r="S36" i="1"/>
  <c r="V35" i="1"/>
  <c r="U35" i="1"/>
  <c r="T35" i="1"/>
  <c r="S35" i="1"/>
  <c r="V34" i="1"/>
  <c r="U34" i="1"/>
  <c r="T34" i="1"/>
  <c r="S34" i="1"/>
  <c r="V33" i="1"/>
  <c r="U33" i="1"/>
  <c r="T33" i="1"/>
  <c r="S33" i="1"/>
  <c r="V32" i="1"/>
  <c r="U32" i="1"/>
  <c r="T32" i="1"/>
  <c r="S32" i="1"/>
  <c r="V31" i="1"/>
  <c r="U31" i="1"/>
  <c r="T31" i="1"/>
  <c r="S31" i="1"/>
  <c r="V30" i="1"/>
  <c r="U30" i="1"/>
  <c r="T30" i="1"/>
  <c r="S30" i="1"/>
  <c r="V29" i="1"/>
  <c r="U29" i="1"/>
  <c r="T29" i="1"/>
  <c r="S29" i="1"/>
  <c r="V28" i="1"/>
  <c r="U28" i="1"/>
  <c r="T28" i="1"/>
  <c r="S28" i="1"/>
  <c r="V27" i="1"/>
  <c r="U27" i="1"/>
  <c r="T27" i="1"/>
  <c r="S27" i="1"/>
  <c r="V26" i="1"/>
  <c r="U26" i="1"/>
  <c r="T26" i="1"/>
  <c r="S26" i="1"/>
  <c r="S25" i="1"/>
  <c r="V24" i="1"/>
  <c r="U24" i="1"/>
  <c r="T24" i="1"/>
  <c r="S24" i="1"/>
  <c r="V23" i="1"/>
  <c r="U23" i="1"/>
  <c r="T23" i="1"/>
  <c r="S23" i="1"/>
  <c r="S22" i="1"/>
  <c r="V21" i="1"/>
  <c r="U21" i="1"/>
  <c r="T21" i="1"/>
  <c r="S21" i="1"/>
  <c r="V20" i="1"/>
  <c r="U20" i="1"/>
  <c r="T20" i="1"/>
  <c r="S20" i="1"/>
  <c r="V19" i="1"/>
  <c r="U19" i="1"/>
  <c r="T19" i="1"/>
  <c r="S19" i="1"/>
  <c r="V18" i="1"/>
  <c r="U18" i="1"/>
  <c r="T18" i="1"/>
  <c r="S18" i="1"/>
  <c r="V17" i="1"/>
  <c r="U17" i="1"/>
  <c r="T17" i="1"/>
  <c r="S17" i="1"/>
  <c r="V16" i="1"/>
  <c r="U16" i="1"/>
  <c r="T16" i="1"/>
  <c r="S16" i="1"/>
  <c r="V14" i="1"/>
  <c r="U14" i="1"/>
  <c r="T14" i="1"/>
  <c r="S14" i="1"/>
  <c r="V13" i="1"/>
  <c r="U13" i="1"/>
  <c r="T13" i="1"/>
  <c r="S13" i="1"/>
  <c r="V11" i="1"/>
  <c r="U11" i="1"/>
  <c r="T11" i="1"/>
  <c r="S11" i="1"/>
  <c r="V10" i="1"/>
  <c r="U10" i="1"/>
  <c r="T10" i="1"/>
  <c r="S10" i="1"/>
  <c r="V9" i="1"/>
  <c r="U9" i="1"/>
  <c r="T9" i="1"/>
  <c r="S9" i="1"/>
  <c r="R40" i="1"/>
  <c r="Q40" i="1"/>
  <c r="P40" i="1"/>
  <c r="O40" i="1"/>
  <c r="N40" i="1"/>
  <c r="M40" i="1"/>
  <c r="S40" i="1" s="1"/>
  <c r="L40" i="1"/>
  <c r="K40" i="1"/>
  <c r="J40" i="1"/>
  <c r="R37" i="1"/>
  <c r="Q37" i="1"/>
  <c r="P37" i="1"/>
  <c r="O37" i="1"/>
  <c r="N37" i="1"/>
  <c r="M37" i="1"/>
  <c r="S37" i="1" s="1"/>
  <c r="L37" i="1"/>
  <c r="K37" i="1"/>
  <c r="J37" i="1"/>
  <c r="R15" i="1"/>
  <c r="Q15" i="1"/>
  <c r="P15" i="1"/>
  <c r="O15" i="1"/>
  <c r="N15" i="1"/>
  <c r="M15" i="1"/>
  <c r="L15" i="1"/>
  <c r="K15" i="1"/>
  <c r="J15" i="1"/>
  <c r="R12" i="1"/>
  <c r="Q12" i="1"/>
  <c r="P12" i="1"/>
  <c r="O12" i="1"/>
  <c r="N12" i="1"/>
  <c r="M12" i="1"/>
  <c r="L12" i="1"/>
  <c r="K12" i="1"/>
  <c r="J12" i="1"/>
  <c r="R8" i="1"/>
  <c r="Q8" i="1"/>
  <c r="P8" i="1"/>
  <c r="O8" i="1"/>
  <c r="N8" i="1"/>
  <c r="M8" i="1"/>
  <c r="L8" i="1"/>
  <c r="K8" i="1"/>
  <c r="J8" i="1"/>
  <c r="S12" i="1" l="1"/>
  <c r="T8" i="1"/>
  <c r="U12" i="1"/>
  <c r="U37" i="1"/>
  <c r="V12" i="1"/>
  <c r="T15" i="1"/>
  <c r="J7" i="1"/>
  <c r="J60" i="1" s="1"/>
  <c r="U8" i="1"/>
  <c r="U15" i="1"/>
  <c r="U40" i="1"/>
  <c r="T40" i="1"/>
  <c r="V8" i="1"/>
  <c r="T12" i="1"/>
  <c r="V15" i="1"/>
  <c r="T37" i="1"/>
  <c r="V40" i="1"/>
  <c r="V37" i="1"/>
  <c r="M7" i="1"/>
  <c r="P7" i="1"/>
  <c r="S8" i="1"/>
  <c r="S15" i="1"/>
  <c r="Q7" i="1"/>
  <c r="L7" i="1"/>
  <c r="L60" i="1" s="1"/>
  <c r="O7" i="1"/>
  <c r="O60" i="1" s="1"/>
  <c r="K7" i="1"/>
  <c r="K60" i="1" s="1"/>
  <c r="N7" i="1"/>
  <c r="N60" i="1" s="1"/>
  <c r="R7" i="1"/>
  <c r="Q60" i="1" l="1"/>
  <c r="U7" i="1"/>
  <c r="R60" i="1"/>
  <c r="V7" i="1"/>
  <c r="S7" i="1"/>
  <c r="M60" i="1"/>
  <c r="T7" i="1"/>
  <c r="P60" i="1"/>
  <c r="T60" i="1" l="1"/>
  <c r="V60" i="1"/>
  <c r="S60" i="1"/>
  <c r="U60" i="1"/>
</calcChain>
</file>

<file path=xl/sharedStrings.xml><?xml version="1.0" encoding="utf-8"?>
<sst xmlns="http://schemas.openxmlformats.org/spreadsheetml/2006/main" count="445" uniqueCount="139">
  <si>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</si>
  <si>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</si>
  <si>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</si>
  <si>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</si>
  <si>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</si>
  <si>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</si>
  <si>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</si>
  <si>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</si>
  <si>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</si>
  <si>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</si>
  <si>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</si>
  <si>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</si>
  <si>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</si>
  <si>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</si>
  <si>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</si>
  <si>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</si>
  <si>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</si>
  <si>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</si>
  <si>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</si>
  <si>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</si>
  <si>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</si>
  <si>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</si>
  <si>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</si>
  <si>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</si>
  <si>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</si>
  <si>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</si>
  <si>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</si>
  <si>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</si>
  <si>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</si>
  <si>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</si>
  <si>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</si>
  <si>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</si>
  <si>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</si>
  <si>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</si>
  <si>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</si>
  <si>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</si>
  <si>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</si>
  <si>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</si>
  <si>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</si>
  <si>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</si>
  <si>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</si>
  <si>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</si>
  <si>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</si>
  <si>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</si>
  <si>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</si>
  <si>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</si>
  <si>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</si>
  <si>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</si>
  <si>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</si>
  <si>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</si>
  <si>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</si>
  <si>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</si>
  <si>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</si>
  <si>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</si>
  <si>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</si>
  <si>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</si>
  <si>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</si>
  <si>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</si>
  <si>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</si>
  <si>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</si>
  <si>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</si>
  <si>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</si>
  <si>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</si>
  <si>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</si>
  <si>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</si>
  <si>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</si>
  <si>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</si>
  <si>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</si>
  <si>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</si>
  <si>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</si>
  <si>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</si>
  <si>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</si>
  <si>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</si>
  <si>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</si>
  <si>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</si>
  <si>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</si>
  <si>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</si>
  <si>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</si>
  <si>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</si>
  <si>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</si>
  <si>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</si>
  <si>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</si>
  <si>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</si>
  <si>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</si>
  <si>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</si>
  <si>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</si>
  <si>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</si>
  <si>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</si>
  <si>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</si>
  <si>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</si>
  <si>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</si>
  <si>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</si>
  <si>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</si>
  <si>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</si>
  <si>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</si>
  <si>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</si>
  <si>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</si>
  <si>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</si>
  <si>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</si>
  <si>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</si>
  <si>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</si>
  <si>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</si>
  <si>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</si>
  <si>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</si>
  <si>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</si>
  <si>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</si>
  <si>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</si>
  <si>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</si>
  <si>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</si>
  <si>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</si>
  <si>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</si>
  <si>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</si>
  <si>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</si>
  <si>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</si>
  <si>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</si>
  <si>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</si>
  <si>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</si>
  <si>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</si>
  <si>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 xml:space="preserve">GASTOS DE INVERSION </t>
  </si>
  <si>
    <t>COMP/ APR</t>
  </si>
  <si>
    <t>OBLIG / APR</t>
  </si>
  <si>
    <t>PAGO/  APR</t>
  </si>
  <si>
    <t>MINISTERIO DE COMERCIO INDUSTRIA Y TURISMO</t>
  </si>
  <si>
    <t>EJECUCION PRESUPUESTAL ACUMULADA CON CORTE AL 31 DE OCTUBRE DE 2021</t>
  </si>
  <si>
    <t>UNDAD EJECUTORA 350101-000 GESTION GENERAL</t>
  </si>
  <si>
    <t>FECHA DE GENERACION: NOVIEMBRE 02 DE 2021</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</si>
  <si>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</si>
  <si>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</si>
  <si>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</si>
  <si>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</si>
  <si>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</si>
  <si>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</si>
  <si>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</si>
  <si>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</si>
  <si>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</si>
  <si>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</si>
  <si>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Nota No.10: Resoluciòn No.0937 del 10 de septiembre de 2021"Por la cual se efectua un traslado en el presupuesto de funcionamiento de la Secciòn 3501 Ministerio de Comercio, Industria y Turismo, Unidad Ejecutora 3501-01 Gestiòn General en la vigencia fiscal de 2021".</t>
  </si>
  <si>
    <t>TOTAL PRESUPUESTO A+C</t>
  </si>
  <si>
    <t>APROPIACION SIN COMPROMETER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</si>
</sst>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1" x14ac:knownFonts="1">
    <font>
      <sz val="11"/>
      <color rgb="FF000000"/>
      <name val="Calibri"/>
      <family val="2"/>
      <scheme val="minor"/>
    </font>
    <font>
      <sz val="11"/>
      <name val="Calibri"/>
      <family val="2"/>
    </font>
    <font>
      <b/>
      <sz val="9"/>
      <color rgb="FF000000"/>
      <name val="Times New Roman"/>
      <family val="1"/>
    </font>
    <font>
      <b/>
      <sz val="12"/>
      <color rgb="FF000000"/>
      <name val="Arial Narrow"/>
      <family val="2"/>
    </font>
    <font>
      <sz val="12"/>
      <name val="Arial Narrow"/>
      <family val="2"/>
    </font>
    <font>
      <sz val="8"/>
      <name val="Arial"/>
      <family val="2"/>
    </font>
    <font>
      <sz val="8"/>
      <color theme="0"/>
      <name val="Arial"/>
      <family val="2"/>
    </font>
    <font>
      <sz val="8"/>
      <color rgb="FF000000"/>
      <name val="Arial"/>
      <family val="2"/>
    </font>
    <font>
      <b/>
      <sz val="8"/>
      <color rgb="FF000000"/>
      <name val="Arial"/>
      <family val="2"/>
    </font>
    <font>
      <b/>
      <sz val="8"/>
      <name val="Arial"/>
      <family val="2"/>
    </font>
    <font>
      <sz val="7"/>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30">
    <xf numFmtId="0" fontId="1" fillId="0" borderId="0" xfId="0" applyFont="1" applyFill="1" applyBorder="1"/>
    <xf numFmtId="10" fontId="1" fillId="0" borderId="0" xfId="0" applyNumberFormat="1" applyFont="1" applyFill="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1" fillId="0" borderId="0" xfId="0" applyNumberFormat="1" applyFont="1" applyFill="1" applyBorder="1" applyAlignment="1">
      <alignment horizontal="right" vertical="center" wrapText="1"/>
    </xf>
    <xf numFmtId="0" fontId="2" fillId="0" borderId="0"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left" vertical="center" wrapText="1" readingOrder="1"/>
    </xf>
    <xf numFmtId="165" fontId="7" fillId="0" borderId="1" xfId="0" applyNumberFormat="1" applyFont="1" applyFill="1" applyBorder="1" applyAlignment="1">
      <alignment horizontal="right" vertical="center" wrapText="1" readingOrder="1"/>
    </xf>
    <xf numFmtId="165"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readingOrder="1"/>
    </xf>
    <xf numFmtId="0" fontId="5" fillId="0" borderId="0" xfId="0" applyFont="1" applyFill="1" applyBorder="1"/>
    <xf numFmtId="4" fontId="5" fillId="0" borderId="0" xfId="0" applyNumberFormat="1" applyFont="1" applyFill="1" applyBorder="1"/>
    <xf numFmtId="166" fontId="5" fillId="0" borderId="0" xfId="0" applyNumberFormat="1" applyFont="1" applyFill="1" applyBorder="1"/>
    <xf numFmtId="0" fontId="1" fillId="0" borderId="0" xfId="0" applyFont="1" applyFill="1" applyBorder="1" applyAlignment="1">
      <alignment horizontal="right" readingOrder="1"/>
    </xf>
    <xf numFmtId="0" fontId="7" fillId="0" borderId="0" xfId="0" applyFont="1" applyFill="1" applyBorder="1" applyAlignment="1">
      <alignment horizontal="right" vertical="center" wrapText="1" readingOrder="1"/>
    </xf>
    <xf numFmtId="166" fontId="7" fillId="0" borderId="0" xfId="0" applyNumberFormat="1" applyFont="1" applyFill="1" applyBorder="1" applyAlignment="1">
      <alignment horizontal="right" vertical="center" wrapText="1" readingOrder="1"/>
    </xf>
    <xf numFmtId="4" fontId="7" fillId="0" borderId="0" xfId="0" applyNumberFormat="1" applyFont="1" applyFill="1" applyBorder="1" applyAlignment="1">
      <alignment horizontal="right" vertical="center" wrapText="1" readingOrder="1"/>
    </xf>
    <xf numFmtId="0" fontId="5" fillId="0" borderId="0" xfId="0" applyFont="1" applyFill="1" applyBorder="1" applyAlignment="1">
      <alignment horizontal="right" readingOrder="1"/>
    </xf>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164" fontId="8" fillId="2" borderId="1" xfId="0" applyNumberFormat="1" applyFont="1" applyFill="1" applyBorder="1" applyAlignment="1">
      <alignment horizontal="right" vertical="center" wrapText="1" readingOrder="1"/>
    </xf>
    <xf numFmtId="165" fontId="9" fillId="2" borderId="1" xfId="0" applyNumberFormat="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0" fontId="6" fillId="3" borderId="2" xfId="0" applyNumberFormat="1" applyFont="1" applyFill="1" applyBorder="1" applyAlignment="1">
      <alignment horizontal="center" vertical="center" wrapText="1" readingOrder="1"/>
    </xf>
    <xf numFmtId="0" fontId="6" fillId="3" borderId="2"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readingOrder="1"/>
    </xf>
    <xf numFmtId="0" fontId="4"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7</xdr:col>
      <xdr:colOff>199611</xdr:colOff>
      <xdr:row>2</xdr:row>
      <xdr:rowOff>149915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7"/>
  <sheetViews>
    <sheetView showGridLines="0" tabSelected="1" workbookViewId="0">
      <selection activeCell="S6" sqref="S6"/>
    </sheetView>
  </sheetViews>
  <sheetFormatPr baseColWidth="10" defaultRowHeight="15" x14ac:dyDescent="0.25"/>
  <cols>
    <col min="1" max="5" width="5.42578125" customWidth="1"/>
    <col min="6" max="6" width="6.28515625" customWidth="1"/>
    <col min="7" max="7" width="4" customWidth="1"/>
    <col min="8" max="8" width="5" customWidth="1"/>
    <col min="9" max="9" width="27.5703125" customWidth="1"/>
    <col min="10" max="10" width="16.7109375" customWidth="1"/>
    <col min="11" max="11" width="16.140625" customWidth="1"/>
    <col min="12" max="12" width="16.28515625" customWidth="1"/>
    <col min="13" max="14" width="16.140625" customWidth="1"/>
    <col min="15" max="15" width="14.85546875" customWidth="1"/>
    <col min="16" max="16" width="16.85546875" customWidth="1"/>
    <col min="17" max="17" width="16.7109375" customWidth="1"/>
    <col min="18" max="18" width="16.140625" customWidth="1"/>
    <col min="19" max="19" width="14" customWidth="1"/>
    <col min="20" max="20" width="7.28515625" customWidth="1"/>
    <col min="21" max="21" width="8.28515625" customWidth="1"/>
    <col min="22" max="22" width="7.28515625" customWidth="1"/>
  </cols>
  <sheetData>
    <row r="2" spans="1:23" ht="15.75" x14ac:dyDescent="0.25">
      <c r="A2" s="27" t="s">
        <v>122</v>
      </c>
      <c r="B2" s="28"/>
      <c r="C2" s="28"/>
      <c r="D2" s="28"/>
      <c r="E2" s="28"/>
      <c r="F2" s="28"/>
      <c r="G2" s="28"/>
      <c r="H2" s="28"/>
      <c r="I2" s="28"/>
      <c r="J2" s="28"/>
      <c r="K2" s="28"/>
      <c r="L2" s="28"/>
      <c r="M2" s="28"/>
      <c r="N2" s="28"/>
      <c r="O2" s="28"/>
      <c r="P2" s="28"/>
      <c r="Q2" s="28"/>
      <c r="R2" s="28"/>
      <c r="S2" s="28"/>
      <c r="T2" s="28"/>
      <c r="U2" s="28"/>
      <c r="V2" s="28"/>
    </row>
    <row r="3" spans="1:23" ht="15.75" x14ac:dyDescent="0.25">
      <c r="A3" s="27" t="s">
        <v>123</v>
      </c>
      <c r="B3" s="28"/>
      <c r="C3" s="28"/>
      <c r="D3" s="28"/>
      <c r="E3" s="28"/>
      <c r="F3" s="28"/>
      <c r="G3" s="28"/>
      <c r="H3" s="28"/>
      <c r="I3" s="28"/>
      <c r="J3" s="28"/>
      <c r="K3" s="28"/>
      <c r="L3" s="28"/>
      <c r="M3" s="28"/>
      <c r="N3" s="28"/>
      <c r="O3" s="28"/>
      <c r="P3" s="28"/>
      <c r="Q3" s="28"/>
      <c r="R3" s="28"/>
      <c r="S3" s="28"/>
      <c r="T3" s="28"/>
      <c r="U3" s="28"/>
      <c r="V3" s="28"/>
    </row>
    <row r="4" spans="1:23" ht="15.75" x14ac:dyDescent="0.25">
      <c r="A4" s="27" t="s">
        <v>124</v>
      </c>
      <c r="B4" s="28"/>
      <c r="C4" s="28"/>
      <c r="D4" s="28"/>
      <c r="E4" s="28"/>
      <c r="F4" s="28"/>
      <c r="G4" s="28"/>
      <c r="H4" s="28"/>
      <c r="I4" s="28"/>
      <c r="J4" s="28"/>
      <c r="K4" s="28"/>
      <c r="L4" s="28"/>
      <c r="M4" s="28"/>
      <c r="N4" s="28"/>
      <c r="O4" s="28"/>
      <c r="P4" s="28"/>
      <c r="Q4" s="28"/>
      <c r="R4" s="28"/>
      <c r="S4" s="28"/>
      <c r="T4" s="28"/>
      <c r="U4" s="28"/>
      <c r="V4" s="28"/>
    </row>
    <row r="5" spans="1:23" x14ac:dyDescent="0.25">
      <c r="A5" s="5"/>
      <c r="B5" s="2"/>
      <c r="C5" s="2"/>
      <c r="D5" s="2"/>
      <c r="E5" s="2"/>
      <c r="F5" s="2"/>
      <c r="G5" s="2"/>
      <c r="H5" s="2"/>
      <c r="I5" s="2"/>
      <c r="J5" s="2"/>
      <c r="K5" s="2"/>
      <c r="L5" s="2"/>
      <c r="M5" s="2"/>
      <c r="N5" s="2"/>
      <c r="O5" s="2"/>
      <c r="P5" s="2"/>
      <c r="Q5" s="2"/>
      <c r="R5" s="2"/>
      <c r="S5" s="29" t="s">
        <v>125</v>
      </c>
      <c r="T5" s="29"/>
      <c r="U5" s="29"/>
      <c r="V5" s="29"/>
    </row>
    <row r="6" spans="1:23" ht="35.25" customHeight="1" thickBot="1" x14ac:dyDescent="0.3">
      <c r="A6" s="25" t="s">
        <v>1</v>
      </c>
      <c r="B6" s="25" t="s">
        <v>2</v>
      </c>
      <c r="C6" s="25" t="s">
        <v>3</v>
      </c>
      <c r="D6" s="25" t="s">
        <v>4</v>
      </c>
      <c r="E6" s="25" t="s">
        <v>5</v>
      </c>
      <c r="F6" s="25" t="s">
        <v>6</v>
      </c>
      <c r="G6" s="25" t="s">
        <v>7</v>
      </c>
      <c r="H6" s="25" t="s">
        <v>8</v>
      </c>
      <c r="I6" s="25" t="s">
        <v>9</v>
      </c>
      <c r="J6" s="25" t="s">
        <v>10</v>
      </c>
      <c r="K6" s="25" t="s">
        <v>11</v>
      </c>
      <c r="L6" s="25" t="s">
        <v>12</v>
      </c>
      <c r="M6" s="25" t="s">
        <v>13</v>
      </c>
      <c r="N6" s="25" t="s">
        <v>14</v>
      </c>
      <c r="O6" s="25" t="s">
        <v>15</v>
      </c>
      <c r="P6" s="25" t="s">
        <v>16</v>
      </c>
      <c r="Q6" s="25" t="s">
        <v>17</v>
      </c>
      <c r="R6" s="25" t="s">
        <v>18</v>
      </c>
      <c r="S6" s="26" t="s">
        <v>138</v>
      </c>
      <c r="T6" s="26" t="s">
        <v>119</v>
      </c>
      <c r="U6" s="26" t="s">
        <v>120</v>
      </c>
      <c r="V6" s="26" t="s">
        <v>121</v>
      </c>
    </row>
    <row r="7" spans="1:23" ht="35.1" customHeight="1" thickTop="1" thickBot="1" x14ac:dyDescent="0.3">
      <c r="A7" s="6" t="s">
        <v>19</v>
      </c>
      <c r="B7" s="6"/>
      <c r="C7" s="6"/>
      <c r="D7" s="6"/>
      <c r="E7" s="6"/>
      <c r="F7" s="6"/>
      <c r="G7" s="6"/>
      <c r="H7" s="6"/>
      <c r="I7" s="7" t="s">
        <v>113</v>
      </c>
      <c r="J7" s="8">
        <f>+J8+J12+J15+J37</f>
        <v>423160702000</v>
      </c>
      <c r="K7" s="8">
        <f t="shared" ref="K7:R7" si="0">+K8+K12+K15+K37</f>
        <v>64166800000</v>
      </c>
      <c r="L7" s="8">
        <f t="shared" si="0"/>
        <v>88329306000</v>
      </c>
      <c r="M7" s="8">
        <f t="shared" si="0"/>
        <v>398998196000</v>
      </c>
      <c r="N7" s="8">
        <f t="shared" si="0"/>
        <v>385240294111.12</v>
      </c>
      <c r="O7" s="8">
        <f t="shared" si="0"/>
        <v>13757901888.880001</v>
      </c>
      <c r="P7" s="8">
        <f t="shared" si="0"/>
        <v>369902344318.16992</v>
      </c>
      <c r="Q7" s="8">
        <f t="shared" si="0"/>
        <v>318965081592.13</v>
      </c>
      <c r="R7" s="8">
        <f t="shared" si="0"/>
        <v>318862215027.13</v>
      </c>
      <c r="S7" s="9">
        <f t="shared" ref="S7:S38" si="1">+M7-P7</f>
        <v>29095851681.830078</v>
      </c>
      <c r="T7" s="10">
        <f t="shared" ref="T7:T21" si="2">+P7/M7</f>
        <v>0.92707773625665701</v>
      </c>
      <c r="U7" s="10">
        <f t="shared" ref="U7:U21" si="3">+Q7/M7</f>
        <v>0.79941484645742611</v>
      </c>
      <c r="V7" s="10">
        <f t="shared" ref="V7:V21" si="4">+R7/M7</f>
        <v>0.79915703435192975</v>
      </c>
      <c r="W7" s="1"/>
    </row>
    <row r="8" spans="1:23" ht="35.1" customHeight="1" thickTop="1" thickBot="1" x14ac:dyDescent="0.3">
      <c r="A8" s="20" t="s">
        <v>19</v>
      </c>
      <c r="B8" s="20"/>
      <c r="C8" s="20"/>
      <c r="D8" s="20"/>
      <c r="E8" s="20"/>
      <c r="F8" s="20"/>
      <c r="G8" s="20"/>
      <c r="H8" s="20"/>
      <c r="I8" s="21" t="s">
        <v>114</v>
      </c>
      <c r="J8" s="22">
        <f>SUM(J9:J11)</f>
        <v>41107301000</v>
      </c>
      <c r="K8" s="22">
        <f t="shared" ref="K8:R8" si="5">SUM(K9:K11)</f>
        <v>0</v>
      </c>
      <c r="L8" s="22">
        <f t="shared" si="5"/>
        <v>0</v>
      </c>
      <c r="M8" s="22">
        <f t="shared" si="5"/>
        <v>41107301000</v>
      </c>
      <c r="N8" s="22">
        <f t="shared" si="5"/>
        <v>41107301000</v>
      </c>
      <c r="O8" s="22">
        <f t="shared" si="5"/>
        <v>0</v>
      </c>
      <c r="P8" s="22">
        <f t="shared" si="5"/>
        <v>30061593462</v>
      </c>
      <c r="Q8" s="22">
        <f t="shared" si="5"/>
        <v>29902727188</v>
      </c>
      <c r="R8" s="22">
        <f t="shared" si="5"/>
        <v>29902727188</v>
      </c>
      <c r="S8" s="23">
        <f t="shared" si="1"/>
        <v>11045707538</v>
      </c>
      <c r="T8" s="24">
        <f t="shared" si="2"/>
        <v>0.73129572437752599</v>
      </c>
      <c r="U8" s="24">
        <f t="shared" si="3"/>
        <v>0.72743105143293163</v>
      </c>
      <c r="V8" s="24">
        <f t="shared" si="4"/>
        <v>0.72743105143293163</v>
      </c>
      <c r="W8" s="1"/>
    </row>
    <row r="9" spans="1:23" ht="35.1" customHeight="1" thickTop="1" thickBot="1" x14ac:dyDescent="0.3">
      <c r="A9" s="6" t="s">
        <v>19</v>
      </c>
      <c r="B9" s="6" t="s">
        <v>20</v>
      </c>
      <c r="C9" s="6" t="s">
        <v>20</v>
      </c>
      <c r="D9" s="6" t="s">
        <v>20</v>
      </c>
      <c r="E9" s="6"/>
      <c r="F9" s="6" t="s">
        <v>21</v>
      </c>
      <c r="G9" s="6" t="s">
        <v>22</v>
      </c>
      <c r="H9" s="6" t="s">
        <v>23</v>
      </c>
      <c r="I9" s="7" t="s">
        <v>24</v>
      </c>
      <c r="J9" s="11">
        <v>22729521000</v>
      </c>
      <c r="K9" s="11">
        <v>0</v>
      </c>
      <c r="L9" s="11">
        <v>0</v>
      </c>
      <c r="M9" s="11">
        <v>22729521000</v>
      </c>
      <c r="N9" s="11">
        <v>22729521000</v>
      </c>
      <c r="O9" s="11">
        <v>0</v>
      </c>
      <c r="P9" s="11">
        <v>17113228559</v>
      </c>
      <c r="Q9" s="11">
        <v>17113228559</v>
      </c>
      <c r="R9" s="11">
        <v>17113228559</v>
      </c>
      <c r="S9" s="9">
        <f t="shared" si="1"/>
        <v>5616292441</v>
      </c>
      <c r="T9" s="10">
        <f t="shared" si="2"/>
        <v>0.75290757596695501</v>
      </c>
      <c r="U9" s="10">
        <f t="shared" si="3"/>
        <v>0.75290757596695501</v>
      </c>
      <c r="V9" s="10">
        <f t="shared" si="4"/>
        <v>0.75290757596695501</v>
      </c>
      <c r="W9" s="1"/>
    </row>
    <row r="10" spans="1:23" ht="35.1" customHeight="1" thickTop="1" thickBot="1" x14ac:dyDescent="0.3">
      <c r="A10" s="6" t="s">
        <v>19</v>
      </c>
      <c r="B10" s="6" t="s">
        <v>20</v>
      </c>
      <c r="C10" s="6" t="s">
        <v>20</v>
      </c>
      <c r="D10" s="6" t="s">
        <v>25</v>
      </c>
      <c r="E10" s="6"/>
      <c r="F10" s="6" t="s">
        <v>21</v>
      </c>
      <c r="G10" s="6" t="s">
        <v>22</v>
      </c>
      <c r="H10" s="6" t="s">
        <v>23</v>
      </c>
      <c r="I10" s="7" t="s">
        <v>26</v>
      </c>
      <c r="J10" s="11">
        <v>8268406000</v>
      </c>
      <c r="K10" s="11">
        <v>0</v>
      </c>
      <c r="L10" s="11">
        <v>0</v>
      </c>
      <c r="M10" s="11">
        <v>8268406000</v>
      </c>
      <c r="N10" s="11">
        <v>8268406000</v>
      </c>
      <c r="O10" s="11">
        <v>0</v>
      </c>
      <c r="P10" s="11">
        <v>6477689204</v>
      </c>
      <c r="Q10" s="11">
        <v>6318822930</v>
      </c>
      <c r="R10" s="11">
        <v>6318822930</v>
      </c>
      <c r="S10" s="9">
        <f t="shared" si="1"/>
        <v>1790716796</v>
      </c>
      <c r="T10" s="10">
        <f t="shared" si="2"/>
        <v>0.78342660048381751</v>
      </c>
      <c r="U10" s="10">
        <f t="shared" si="3"/>
        <v>0.76421294866265643</v>
      </c>
      <c r="V10" s="10">
        <f t="shared" si="4"/>
        <v>0.76421294866265643</v>
      </c>
      <c r="W10" s="1"/>
    </row>
    <row r="11" spans="1:23" ht="35.1" customHeight="1" thickTop="1" thickBot="1" x14ac:dyDescent="0.3">
      <c r="A11" s="6" t="s">
        <v>19</v>
      </c>
      <c r="B11" s="6" t="s">
        <v>20</v>
      </c>
      <c r="C11" s="6" t="s">
        <v>20</v>
      </c>
      <c r="D11" s="6" t="s">
        <v>27</v>
      </c>
      <c r="E11" s="6"/>
      <c r="F11" s="6" t="s">
        <v>21</v>
      </c>
      <c r="G11" s="6" t="s">
        <v>22</v>
      </c>
      <c r="H11" s="6" t="s">
        <v>23</v>
      </c>
      <c r="I11" s="7" t="s">
        <v>28</v>
      </c>
      <c r="J11" s="11">
        <v>10109374000</v>
      </c>
      <c r="K11" s="11">
        <v>0</v>
      </c>
      <c r="L11" s="11">
        <v>0</v>
      </c>
      <c r="M11" s="11">
        <v>10109374000</v>
      </c>
      <c r="N11" s="11">
        <v>10109374000</v>
      </c>
      <c r="O11" s="11">
        <v>0</v>
      </c>
      <c r="P11" s="11">
        <v>6470675699</v>
      </c>
      <c r="Q11" s="11">
        <v>6470675699</v>
      </c>
      <c r="R11" s="11">
        <v>6470675699</v>
      </c>
      <c r="S11" s="9">
        <f t="shared" si="1"/>
        <v>3638698301</v>
      </c>
      <c r="T11" s="10">
        <f t="shared" si="2"/>
        <v>0.64006690216426854</v>
      </c>
      <c r="U11" s="10">
        <f t="shared" si="3"/>
        <v>0.64006690216426854</v>
      </c>
      <c r="V11" s="10">
        <f t="shared" si="4"/>
        <v>0.64006690216426854</v>
      </c>
      <c r="W11" s="1"/>
    </row>
    <row r="12" spans="1:23" ht="35.1" customHeight="1" thickTop="1" thickBot="1" x14ac:dyDescent="0.3">
      <c r="A12" s="20" t="s">
        <v>19</v>
      </c>
      <c r="B12" s="20"/>
      <c r="C12" s="20"/>
      <c r="D12" s="20"/>
      <c r="E12" s="20"/>
      <c r="F12" s="20"/>
      <c r="G12" s="20"/>
      <c r="H12" s="20"/>
      <c r="I12" s="21" t="s">
        <v>115</v>
      </c>
      <c r="J12" s="22">
        <f>+J13+J14</f>
        <v>19428254000</v>
      </c>
      <c r="K12" s="22">
        <f t="shared" ref="K12:R12" si="6">+K13+K14</f>
        <v>0</v>
      </c>
      <c r="L12" s="22">
        <f t="shared" si="6"/>
        <v>580000000</v>
      </c>
      <c r="M12" s="22">
        <f t="shared" si="6"/>
        <v>18848254000</v>
      </c>
      <c r="N12" s="22">
        <f t="shared" si="6"/>
        <v>18306876750.130001</v>
      </c>
      <c r="O12" s="22">
        <f t="shared" si="6"/>
        <v>541377249.87</v>
      </c>
      <c r="P12" s="22">
        <f t="shared" si="6"/>
        <v>17609115184.34</v>
      </c>
      <c r="Q12" s="22">
        <f t="shared" si="6"/>
        <v>13151492680.08</v>
      </c>
      <c r="R12" s="22">
        <f t="shared" si="6"/>
        <v>13050136609.08</v>
      </c>
      <c r="S12" s="23">
        <f t="shared" si="1"/>
        <v>1239138815.6599998</v>
      </c>
      <c r="T12" s="24">
        <f t="shared" si="2"/>
        <v>0.93425710330198219</v>
      </c>
      <c r="U12" s="24">
        <f t="shared" si="3"/>
        <v>0.69775654976211587</v>
      </c>
      <c r="V12" s="24">
        <f t="shared" si="4"/>
        <v>0.69237907177396907</v>
      </c>
      <c r="W12" s="1"/>
    </row>
    <row r="13" spans="1:23" ht="35.1" customHeight="1" thickTop="1" thickBot="1" x14ac:dyDescent="0.3">
      <c r="A13" s="6" t="s">
        <v>19</v>
      </c>
      <c r="B13" s="6" t="s">
        <v>25</v>
      </c>
      <c r="C13" s="6" t="s">
        <v>20</v>
      </c>
      <c r="D13" s="6"/>
      <c r="E13" s="6"/>
      <c r="F13" s="6" t="s">
        <v>21</v>
      </c>
      <c r="G13" s="6" t="s">
        <v>22</v>
      </c>
      <c r="H13" s="6" t="s">
        <v>23</v>
      </c>
      <c r="I13" s="7" t="s">
        <v>29</v>
      </c>
      <c r="J13" s="11">
        <v>5150000</v>
      </c>
      <c r="K13" s="11">
        <v>0</v>
      </c>
      <c r="L13" s="11">
        <v>0</v>
      </c>
      <c r="M13" s="11">
        <v>5150000</v>
      </c>
      <c r="N13" s="11">
        <v>0</v>
      </c>
      <c r="O13" s="11">
        <v>5150000</v>
      </c>
      <c r="P13" s="11">
        <v>0</v>
      </c>
      <c r="Q13" s="11">
        <v>0</v>
      </c>
      <c r="R13" s="11">
        <v>0</v>
      </c>
      <c r="S13" s="9">
        <f t="shared" si="1"/>
        <v>5150000</v>
      </c>
      <c r="T13" s="10">
        <f t="shared" si="2"/>
        <v>0</v>
      </c>
      <c r="U13" s="10">
        <f t="shared" si="3"/>
        <v>0</v>
      </c>
      <c r="V13" s="10">
        <f t="shared" si="4"/>
        <v>0</v>
      </c>
      <c r="W13" s="1"/>
    </row>
    <row r="14" spans="1:23" ht="35.1" customHeight="1" thickTop="1" thickBot="1" x14ac:dyDescent="0.3">
      <c r="A14" s="6" t="s">
        <v>19</v>
      </c>
      <c r="B14" s="6" t="s">
        <v>25</v>
      </c>
      <c r="C14" s="6" t="s">
        <v>25</v>
      </c>
      <c r="D14" s="6"/>
      <c r="E14" s="6"/>
      <c r="F14" s="6" t="s">
        <v>21</v>
      </c>
      <c r="G14" s="6" t="s">
        <v>22</v>
      </c>
      <c r="H14" s="6" t="s">
        <v>23</v>
      </c>
      <c r="I14" s="7" t="s">
        <v>30</v>
      </c>
      <c r="J14" s="11">
        <v>19423104000</v>
      </c>
      <c r="K14" s="11">
        <v>0</v>
      </c>
      <c r="L14" s="11">
        <v>580000000</v>
      </c>
      <c r="M14" s="11">
        <v>18843104000</v>
      </c>
      <c r="N14" s="11">
        <v>18306876750.130001</v>
      </c>
      <c r="O14" s="11">
        <v>536227249.87</v>
      </c>
      <c r="P14" s="11">
        <v>17609115184.34</v>
      </c>
      <c r="Q14" s="11">
        <v>13151492680.08</v>
      </c>
      <c r="R14" s="11">
        <v>13050136609.08</v>
      </c>
      <c r="S14" s="9">
        <f t="shared" si="1"/>
        <v>1233988815.6599998</v>
      </c>
      <c r="T14" s="10">
        <f t="shared" si="2"/>
        <v>0.93451244467684302</v>
      </c>
      <c r="U14" s="10">
        <f t="shared" si="3"/>
        <v>0.69794725328056351</v>
      </c>
      <c r="V14" s="10">
        <f t="shared" si="4"/>
        <v>0.69256830557640614</v>
      </c>
      <c r="W14" s="1"/>
    </row>
    <row r="15" spans="1:23" ht="35.1" customHeight="1" thickTop="1" thickBot="1" x14ac:dyDescent="0.3">
      <c r="A15" s="20" t="s">
        <v>19</v>
      </c>
      <c r="B15" s="20"/>
      <c r="C15" s="20"/>
      <c r="D15" s="20"/>
      <c r="E15" s="20"/>
      <c r="F15" s="20"/>
      <c r="G15" s="20"/>
      <c r="H15" s="20"/>
      <c r="I15" s="21" t="s">
        <v>116</v>
      </c>
      <c r="J15" s="22">
        <f>SUM(J16:J36)</f>
        <v>349794367000</v>
      </c>
      <c r="K15" s="22">
        <f t="shared" ref="K15:R15" si="7">SUM(K16:K36)</f>
        <v>63586800000</v>
      </c>
      <c r="L15" s="22">
        <f t="shared" si="7"/>
        <v>87749306000</v>
      </c>
      <c r="M15" s="22">
        <f t="shared" si="7"/>
        <v>325631861000</v>
      </c>
      <c r="N15" s="22">
        <f t="shared" si="7"/>
        <v>312436126353.98999</v>
      </c>
      <c r="O15" s="22">
        <f t="shared" si="7"/>
        <v>13195734646.01</v>
      </c>
      <c r="P15" s="22">
        <f t="shared" si="7"/>
        <v>308876796415.82996</v>
      </c>
      <c r="Q15" s="22">
        <f t="shared" si="7"/>
        <v>262556022468.04999</v>
      </c>
      <c r="R15" s="22">
        <f t="shared" si="7"/>
        <v>262554511974.04999</v>
      </c>
      <c r="S15" s="23">
        <f t="shared" si="1"/>
        <v>16755064584.170044</v>
      </c>
      <c r="T15" s="24">
        <f t="shared" si="2"/>
        <v>0.94854599137591744</v>
      </c>
      <c r="U15" s="24">
        <f t="shared" si="3"/>
        <v>0.80629709163517627</v>
      </c>
      <c r="V15" s="24">
        <f t="shared" si="4"/>
        <v>0.80629245297974694</v>
      </c>
      <c r="W15" s="1"/>
    </row>
    <row r="16" spans="1:23" ht="45" customHeight="1" thickTop="1" thickBot="1" x14ac:dyDescent="0.3">
      <c r="A16" s="6" t="s">
        <v>19</v>
      </c>
      <c r="B16" s="6" t="s">
        <v>27</v>
      </c>
      <c r="C16" s="6" t="s">
        <v>20</v>
      </c>
      <c r="D16" s="6" t="s">
        <v>20</v>
      </c>
      <c r="E16" s="6" t="s">
        <v>31</v>
      </c>
      <c r="F16" s="6" t="s">
        <v>21</v>
      </c>
      <c r="G16" s="6" t="s">
        <v>22</v>
      </c>
      <c r="H16" s="6" t="s">
        <v>23</v>
      </c>
      <c r="I16" s="7" t="s">
        <v>32</v>
      </c>
      <c r="J16" s="11">
        <v>150000000000</v>
      </c>
      <c r="K16" s="11">
        <v>0</v>
      </c>
      <c r="L16" s="11">
        <v>0</v>
      </c>
      <c r="M16" s="11">
        <v>150000000000</v>
      </c>
      <c r="N16" s="11">
        <v>150000000000</v>
      </c>
      <c r="O16" s="11">
        <v>0</v>
      </c>
      <c r="P16" s="11">
        <v>150000000000</v>
      </c>
      <c r="Q16" s="11">
        <v>122727272727.24001</v>
      </c>
      <c r="R16" s="11">
        <v>122727272727.24001</v>
      </c>
      <c r="S16" s="9">
        <f t="shared" si="1"/>
        <v>0</v>
      </c>
      <c r="T16" s="10">
        <f t="shared" si="2"/>
        <v>1</v>
      </c>
      <c r="U16" s="10">
        <f t="shared" si="3"/>
        <v>0.81818181818160007</v>
      </c>
      <c r="V16" s="10">
        <f t="shared" si="4"/>
        <v>0.81818181818160007</v>
      </c>
      <c r="W16" s="1"/>
    </row>
    <row r="17" spans="1:23" ht="45" customHeight="1" thickTop="1" thickBot="1" x14ac:dyDescent="0.3">
      <c r="A17" s="6" t="s">
        <v>19</v>
      </c>
      <c r="B17" s="6" t="s">
        <v>27</v>
      </c>
      <c r="C17" s="6" t="s">
        <v>25</v>
      </c>
      <c r="D17" s="6" t="s">
        <v>25</v>
      </c>
      <c r="E17" s="6" t="s">
        <v>33</v>
      </c>
      <c r="F17" s="6" t="s">
        <v>21</v>
      </c>
      <c r="G17" s="6" t="s">
        <v>22</v>
      </c>
      <c r="H17" s="6" t="s">
        <v>23</v>
      </c>
      <c r="I17" s="7" t="s">
        <v>34</v>
      </c>
      <c r="J17" s="11">
        <v>56205000</v>
      </c>
      <c r="K17" s="11">
        <v>0</v>
      </c>
      <c r="L17" s="11">
        <v>0</v>
      </c>
      <c r="M17" s="11">
        <v>56205000</v>
      </c>
      <c r="N17" s="11">
        <v>0</v>
      </c>
      <c r="O17" s="11">
        <v>56205000</v>
      </c>
      <c r="P17" s="11">
        <v>0</v>
      </c>
      <c r="Q17" s="11">
        <v>0</v>
      </c>
      <c r="R17" s="11">
        <v>0</v>
      </c>
      <c r="S17" s="9">
        <f t="shared" si="1"/>
        <v>56205000</v>
      </c>
      <c r="T17" s="10">
        <f t="shared" si="2"/>
        <v>0</v>
      </c>
      <c r="U17" s="10">
        <f t="shared" si="3"/>
        <v>0</v>
      </c>
      <c r="V17" s="10">
        <f t="shared" si="4"/>
        <v>0</v>
      </c>
      <c r="W17" s="1"/>
    </row>
    <row r="18" spans="1:23" ht="45" customHeight="1" thickTop="1" thickBot="1" x14ac:dyDescent="0.3">
      <c r="A18" s="6" t="s">
        <v>19</v>
      </c>
      <c r="B18" s="6" t="s">
        <v>27</v>
      </c>
      <c r="C18" s="6" t="s">
        <v>25</v>
      </c>
      <c r="D18" s="6" t="s">
        <v>25</v>
      </c>
      <c r="E18" s="6" t="s">
        <v>35</v>
      </c>
      <c r="F18" s="6" t="s">
        <v>21</v>
      </c>
      <c r="G18" s="6" t="s">
        <v>22</v>
      </c>
      <c r="H18" s="6" t="s">
        <v>23</v>
      </c>
      <c r="I18" s="7" t="s">
        <v>36</v>
      </c>
      <c r="J18" s="11">
        <v>339567000</v>
      </c>
      <c r="K18" s="11">
        <v>0</v>
      </c>
      <c r="L18" s="11">
        <v>0</v>
      </c>
      <c r="M18" s="11">
        <v>339567000</v>
      </c>
      <c r="N18" s="11">
        <v>339567000</v>
      </c>
      <c r="O18" s="11">
        <v>0</v>
      </c>
      <c r="P18" s="11">
        <v>339567000</v>
      </c>
      <c r="Q18" s="11">
        <v>339567000</v>
      </c>
      <c r="R18" s="11">
        <v>339567000</v>
      </c>
      <c r="S18" s="9">
        <f t="shared" si="1"/>
        <v>0</v>
      </c>
      <c r="T18" s="10">
        <f t="shared" si="2"/>
        <v>1</v>
      </c>
      <c r="U18" s="10">
        <f t="shared" si="3"/>
        <v>1</v>
      </c>
      <c r="V18" s="10">
        <f t="shared" si="4"/>
        <v>1</v>
      </c>
      <c r="W18" s="1"/>
    </row>
    <row r="19" spans="1:23" ht="45" customHeight="1" thickTop="1" thickBot="1" x14ac:dyDescent="0.3">
      <c r="A19" s="6" t="s">
        <v>19</v>
      </c>
      <c r="B19" s="6" t="s">
        <v>27</v>
      </c>
      <c r="C19" s="6" t="s">
        <v>25</v>
      </c>
      <c r="D19" s="6" t="s">
        <v>25</v>
      </c>
      <c r="E19" s="6" t="s">
        <v>37</v>
      </c>
      <c r="F19" s="6" t="s">
        <v>21</v>
      </c>
      <c r="G19" s="6" t="s">
        <v>22</v>
      </c>
      <c r="H19" s="6" t="s">
        <v>23</v>
      </c>
      <c r="I19" s="7" t="s">
        <v>38</v>
      </c>
      <c r="J19" s="11">
        <v>2255265000</v>
      </c>
      <c r="K19" s="11">
        <v>0</v>
      </c>
      <c r="L19" s="11">
        <v>0</v>
      </c>
      <c r="M19" s="11">
        <v>2255265000</v>
      </c>
      <c r="N19" s="11">
        <v>2255265000</v>
      </c>
      <c r="O19" s="11">
        <v>0</v>
      </c>
      <c r="P19" s="11">
        <v>2255265000</v>
      </c>
      <c r="Q19" s="11">
        <v>2077090564.78</v>
      </c>
      <c r="R19" s="11">
        <v>2077090564.78</v>
      </c>
      <c r="S19" s="9">
        <f t="shared" si="1"/>
        <v>0</v>
      </c>
      <c r="T19" s="10">
        <f t="shared" si="2"/>
        <v>1</v>
      </c>
      <c r="U19" s="10">
        <f t="shared" si="3"/>
        <v>0.92099623094403538</v>
      </c>
      <c r="V19" s="10">
        <f t="shared" si="4"/>
        <v>0.92099623094403538</v>
      </c>
      <c r="W19" s="1"/>
    </row>
    <row r="20" spans="1:23" ht="45" customHeight="1" thickTop="1" thickBot="1" x14ac:dyDescent="0.3">
      <c r="A20" s="6" t="s">
        <v>19</v>
      </c>
      <c r="B20" s="6" t="s">
        <v>27</v>
      </c>
      <c r="C20" s="6" t="s">
        <v>25</v>
      </c>
      <c r="D20" s="6" t="s">
        <v>25</v>
      </c>
      <c r="E20" s="6" t="s">
        <v>39</v>
      </c>
      <c r="F20" s="6" t="s">
        <v>21</v>
      </c>
      <c r="G20" s="6" t="s">
        <v>22</v>
      </c>
      <c r="H20" s="6" t="s">
        <v>23</v>
      </c>
      <c r="I20" s="7" t="s">
        <v>40</v>
      </c>
      <c r="J20" s="11">
        <v>8411326000</v>
      </c>
      <c r="K20" s="11">
        <v>0</v>
      </c>
      <c r="L20" s="11">
        <v>0</v>
      </c>
      <c r="M20" s="11">
        <v>8411326000</v>
      </c>
      <c r="N20" s="11">
        <v>8228214651.3999996</v>
      </c>
      <c r="O20" s="11">
        <v>183111348.59999999</v>
      </c>
      <c r="P20" s="11">
        <v>8228214651.3999996</v>
      </c>
      <c r="Q20" s="11">
        <v>5804159531.3999996</v>
      </c>
      <c r="R20" s="11">
        <v>5804159531.3999996</v>
      </c>
      <c r="S20" s="9">
        <f t="shared" si="1"/>
        <v>183111348.60000038</v>
      </c>
      <c r="T20" s="10">
        <f t="shared" si="2"/>
        <v>0.97823038262932616</v>
      </c>
      <c r="U20" s="10">
        <f t="shared" si="3"/>
        <v>0.69004096754780397</v>
      </c>
      <c r="V20" s="10">
        <f t="shared" si="4"/>
        <v>0.69004096754780397</v>
      </c>
      <c r="W20" s="1"/>
    </row>
    <row r="21" spans="1:23" ht="45" customHeight="1" thickTop="1" thickBot="1" x14ac:dyDescent="0.3">
      <c r="A21" s="6" t="s">
        <v>19</v>
      </c>
      <c r="B21" s="6" t="s">
        <v>27</v>
      </c>
      <c r="C21" s="6" t="s">
        <v>25</v>
      </c>
      <c r="D21" s="6" t="s">
        <v>25</v>
      </c>
      <c r="E21" s="6" t="s">
        <v>41</v>
      </c>
      <c r="F21" s="6" t="s">
        <v>21</v>
      </c>
      <c r="G21" s="6" t="s">
        <v>22</v>
      </c>
      <c r="H21" s="6" t="s">
        <v>23</v>
      </c>
      <c r="I21" s="7" t="s">
        <v>42</v>
      </c>
      <c r="J21" s="11">
        <v>1796267000</v>
      </c>
      <c r="K21" s="11">
        <v>0</v>
      </c>
      <c r="L21" s="11">
        <v>0</v>
      </c>
      <c r="M21" s="11">
        <v>1796267000</v>
      </c>
      <c r="N21" s="11">
        <v>1796267000</v>
      </c>
      <c r="O21" s="11">
        <v>0</v>
      </c>
      <c r="P21" s="11">
        <v>1796267000</v>
      </c>
      <c r="Q21" s="11">
        <v>1418660975.2</v>
      </c>
      <c r="R21" s="11">
        <v>1418660975.2</v>
      </c>
      <c r="S21" s="9">
        <f t="shared" si="1"/>
        <v>0</v>
      </c>
      <c r="T21" s="10">
        <f t="shared" si="2"/>
        <v>1</v>
      </c>
      <c r="U21" s="10">
        <f t="shared" si="3"/>
        <v>0.78978290822021446</v>
      </c>
      <c r="V21" s="10">
        <f t="shared" si="4"/>
        <v>0.78978290822021446</v>
      </c>
      <c r="W21" s="1"/>
    </row>
    <row r="22" spans="1:23" ht="45" customHeight="1" thickTop="1" thickBot="1" x14ac:dyDescent="0.3">
      <c r="A22" s="6" t="s">
        <v>19</v>
      </c>
      <c r="B22" s="6" t="s">
        <v>27</v>
      </c>
      <c r="C22" s="6" t="s">
        <v>27</v>
      </c>
      <c r="D22" s="6" t="s">
        <v>43</v>
      </c>
      <c r="E22" s="6" t="s">
        <v>44</v>
      </c>
      <c r="F22" s="6" t="s">
        <v>21</v>
      </c>
      <c r="G22" s="6" t="s">
        <v>22</v>
      </c>
      <c r="H22" s="6" t="s">
        <v>23</v>
      </c>
      <c r="I22" s="7" t="s">
        <v>45</v>
      </c>
      <c r="J22" s="11">
        <v>11000000000</v>
      </c>
      <c r="K22" s="11">
        <v>0</v>
      </c>
      <c r="L22" s="11">
        <v>11000000000</v>
      </c>
      <c r="M22" s="11">
        <v>0</v>
      </c>
      <c r="N22" s="11">
        <v>0</v>
      </c>
      <c r="O22" s="11">
        <v>0</v>
      </c>
      <c r="P22" s="11">
        <v>0</v>
      </c>
      <c r="Q22" s="11">
        <v>0</v>
      </c>
      <c r="R22" s="11">
        <v>0</v>
      </c>
      <c r="S22" s="9">
        <f t="shared" si="1"/>
        <v>0</v>
      </c>
      <c r="T22" s="10">
        <v>0</v>
      </c>
      <c r="U22" s="10">
        <v>0</v>
      </c>
      <c r="V22" s="10">
        <v>0</v>
      </c>
      <c r="W22" s="1"/>
    </row>
    <row r="23" spans="1:23" ht="45" customHeight="1" thickTop="1" thickBot="1" x14ac:dyDescent="0.3">
      <c r="A23" s="6" t="s">
        <v>19</v>
      </c>
      <c r="B23" s="6" t="s">
        <v>27</v>
      </c>
      <c r="C23" s="6" t="s">
        <v>27</v>
      </c>
      <c r="D23" s="6" t="s">
        <v>43</v>
      </c>
      <c r="E23" s="6" t="s">
        <v>46</v>
      </c>
      <c r="F23" s="6" t="s">
        <v>21</v>
      </c>
      <c r="G23" s="6" t="s">
        <v>22</v>
      </c>
      <c r="H23" s="6" t="s">
        <v>23</v>
      </c>
      <c r="I23" s="7" t="s">
        <v>47</v>
      </c>
      <c r="J23" s="11">
        <v>30096095000</v>
      </c>
      <c r="K23" s="11">
        <v>26000000000</v>
      </c>
      <c r="L23" s="11">
        <v>0</v>
      </c>
      <c r="M23" s="11">
        <v>56096095000</v>
      </c>
      <c r="N23" s="11">
        <v>55796095000</v>
      </c>
      <c r="O23" s="11">
        <v>300000000</v>
      </c>
      <c r="P23" s="11">
        <v>53546095000</v>
      </c>
      <c r="Q23" s="11">
        <v>53546095000</v>
      </c>
      <c r="R23" s="11">
        <v>53546095000</v>
      </c>
      <c r="S23" s="9">
        <f t="shared" si="1"/>
        <v>2550000000</v>
      </c>
      <c r="T23" s="10">
        <f>+P23/M23</f>
        <v>0.95454229033233062</v>
      </c>
      <c r="U23" s="10">
        <f>+Q23/M23</f>
        <v>0.95454229033233062</v>
      </c>
      <c r="V23" s="10">
        <f>+R23/M23</f>
        <v>0.95454229033233062</v>
      </c>
      <c r="W23" s="1"/>
    </row>
    <row r="24" spans="1:23" ht="45" customHeight="1" thickTop="1" thickBot="1" x14ac:dyDescent="0.3">
      <c r="A24" s="6" t="s">
        <v>19</v>
      </c>
      <c r="B24" s="6" t="s">
        <v>27</v>
      </c>
      <c r="C24" s="6" t="s">
        <v>27</v>
      </c>
      <c r="D24" s="6" t="s">
        <v>43</v>
      </c>
      <c r="E24" s="6" t="s">
        <v>46</v>
      </c>
      <c r="F24" s="6" t="s">
        <v>21</v>
      </c>
      <c r="G24" s="6" t="s">
        <v>48</v>
      </c>
      <c r="H24" s="6" t="s">
        <v>23</v>
      </c>
      <c r="I24" s="7" t="s">
        <v>47</v>
      </c>
      <c r="J24" s="11">
        <v>0</v>
      </c>
      <c r="K24" s="11">
        <v>30586800000</v>
      </c>
      <c r="L24" s="11">
        <v>0</v>
      </c>
      <c r="M24" s="11">
        <v>30586800000</v>
      </c>
      <c r="N24" s="11">
        <v>30586800000</v>
      </c>
      <c r="O24" s="11">
        <v>0</v>
      </c>
      <c r="P24" s="11">
        <v>30586800000</v>
      </c>
      <c r="Q24" s="11">
        <v>30586800000</v>
      </c>
      <c r="R24" s="11">
        <v>30586800000</v>
      </c>
      <c r="S24" s="9">
        <f t="shared" si="1"/>
        <v>0</v>
      </c>
      <c r="T24" s="10">
        <f>+P24/M24</f>
        <v>1</v>
      </c>
      <c r="U24" s="10">
        <f>+Q24/M24</f>
        <v>1</v>
      </c>
      <c r="V24" s="10">
        <f>+R24/M24</f>
        <v>1</v>
      </c>
      <c r="W24" s="1"/>
    </row>
    <row r="25" spans="1:23" ht="45" customHeight="1" thickTop="1" thickBot="1" x14ac:dyDescent="0.3">
      <c r="A25" s="6" t="s">
        <v>19</v>
      </c>
      <c r="B25" s="6" t="s">
        <v>27</v>
      </c>
      <c r="C25" s="6" t="s">
        <v>27</v>
      </c>
      <c r="D25" s="6" t="s">
        <v>43</v>
      </c>
      <c r="E25" s="6" t="s">
        <v>46</v>
      </c>
      <c r="F25" s="6" t="s">
        <v>21</v>
      </c>
      <c r="G25" s="6" t="s">
        <v>48</v>
      </c>
      <c r="H25" s="6" t="s">
        <v>49</v>
      </c>
      <c r="I25" s="7" t="s">
        <v>47</v>
      </c>
      <c r="J25" s="11">
        <v>30586800000</v>
      </c>
      <c r="K25" s="11">
        <v>0</v>
      </c>
      <c r="L25" s="11">
        <v>30586800000</v>
      </c>
      <c r="M25" s="11">
        <v>0</v>
      </c>
      <c r="N25" s="11">
        <v>0</v>
      </c>
      <c r="O25" s="11">
        <v>0</v>
      </c>
      <c r="P25" s="11">
        <v>0</v>
      </c>
      <c r="Q25" s="11">
        <v>0</v>
      </c>
      <c r="R25" s="11">
        <v>0</v>
      </c>
      <c r="S25" s="9">
        <f t="shared" si="1"/>
        <v>0</v>
      </c>
      <c r="T25" s="10">
        <v>0</v>
      </c>
      <c r="U25" s="10">
        <v>0</v>
      </c>
      <c r="V25" s="10">
        <v>0</v>
      </c>
      <c r="W25" s="1"/>
    </row>
    <row r="26" spans="1:23" ht="45" customHeight="1" thickTop="1" thickBot="1" x14ac:dyDescent="0.3">
      <c r="A26" s="6" t="s">
        <v>19</v>
      </c>
      <c r="B26" s="6" t="s">
        <v>27</v>
      </c>
      <c r="C26" s="6" t="s">
        <v>27</v>
      </c>
      <c r="D26" s="6" t="s">
        <v>43</v>
      </c>
      <c r="E26" s="6" t="s">
        <v>50</v>
      </c>
      <c r="F26" s="6" t="s">
        <v>21</v>
      </c>
      <c r="G26" s="6" t="s">
        <v>22</v>
      </c>
      <c r="H26" s="6" t="s">
        <v>23</v>
      </c>
      <c r="I26" s="7" t="s">
        <v>51</v>
      </c>
      <c r="J26" s="11">
        <v>5150000000</v>
      </c>
      <c r="K26" s="11">
        <v>0</v>
      </c>
      <c r="L26" s="11">
        <v>0</v>
      </c>
      <c r="M26" s="11">
        <v>5150000000</v>
      </c>
      <c r="N26" s="11">
        <v>5150000000</v>
      </c>
      <c r="O26" s="11">
        <v>0</v>
      </c>
      <c r="P26" s="11">
        <v>5150000000</v>
      </c>
      <c r="Q26" s="11">
        <v>4291666667</v>
      </c>
      <c r="R26" s="11">
        <v>4291666667</v>
      </c>
      <c r="S26" s="9">
        <f t="shared" si="1"/>
        <v>0</v>
      </c>
      <c r="T26" s="10">
        <f t="shared" ref="T26:T60" si="8">+P26/M26</f>
        <v>1</v>
      </c>
      <c r="U26" s="10">
        <f t="shared" ref="U26:U60" si="9">+Q26/M26</f>
        <v>0.83333333339805826</v>
      </c>
      <c r="V26" s="10">
        <f t="shared" ref="V26:V60" si="10">+R26/M26</f>
        <v>0.83333333339805826</v>
      </c>
      <c r="W26" s="1"/>
    </row>
    <row r="27" spans="1:23" ht="45" customHeight="1" thickTop="1" thickBot="1" x14ac:dyDescent="0.3">
      <c r="A27" s="6" t="s">
        <v>19</v>
      </c>
      <c r="B27" s="6" t="s">
        <v>27</v>
      </c>
      <c r="C27" s="6" t="s">
        <v>27</v>
      </c>
      <c r="D27" s="6" t="s">
        <v>43</v>
      </c>
      <c r="E27" s="6" t="s">
        <v>52</v>
      </c>
      <c r="F27" s="6" t="s">
        <v>21</v>
      </c>
      <c r="G27" s="6" t="s">
        <v>22</v>
      </c>
      <c r="H27" s="6" t="s">
        <v>23</v>
      </c>
      <c r="I27" s="7" t="s">
        <v>53</v>
      </c>
      <c r="J27" s="11">
        <v>0</v>
      </c>
      <c r="K27" s="11">
        <v>7000000000</v>
      </c>
      <c r="L27" s="11">
        <v>0</v>
      </c>
      <c r="M27" s="11">
        <v>7000000000</v>
      </c>
      <c r="N27" s="11">
        <v>7000000000</v>
      </c>
      <c r="O27" s="11">
        <v>0</v>
      </c>
      <c r="P27" s="11">
        <v>7000000000</v>
      </c>
      <c r="Q27" s="11">
        <v>0</v>
      </c>
      <c r="R27" s="11">
        <v>0</v>
      </c>
      <c r="S27" s="9">
        <f t="shared" si="1"/>
        <v>0</v>
      </c>
      <c r="T27" s="10">
        <f t="shared" si="8"/>
        <v>1</v>
      </c>
      <c r="U27" s="10">
        <f t="shared" si="9"/>
        <v>0</v>
      </c>
      <c r="V27" s="10">
        <f t="shared" si="10"/>
        <v>0</v>
      </c>
      <c r="W27" s="1"/>
    </row>
    <row r="28" spans="1:23" ht="45" customHeight="1" thickTop="1" thickBot="1" x14ac:dyDescent="0.3">
      <c r="A28" s="6" t="s">
        <v>19</v>
      </c>
      <c r="B28" s="6" t="s">
        <v>27</v>
      </c>
      <c r="C28" s="6" t="s">
        <v>43</v>
      </c>
      <c r="D28" s="6" t="s">
        <v>25</v>
      </c>
      <c r="E28" s="6" t="s">
        <v>54</v>
      </c>
      <c r="F28" s="6" t="s">
        <v>21</v>
      </c>
      <c r="G28" s="6" t="s">
        <v>22</v>
      </c>
      <c r="H28" s="6" t="s">
        <v>23</v>
      </c>
      <c r="I28" s="7" t="s">
        <v>55</v>
      </c>
      <c r="J28" s="11">
        <v>627823000</v>
      </c>
      <c r="K28" s="11">
        <v>0</v>
      </c>
      <c r="L28" s="11">
        <v>0</v>
      </c>
      <c r="M28" s="11">
        <v>627823000</v>
      </c>
      <c r="N28" s="11">
        <v>290638004.19</v>
      </c>
      <c r="O28" s="11">
        <v>337184995.81</v>
      </c>
      <c r="P28" s="11">
        <v>290497004.19</v>
      </c>
      <c r="Q28" s="11">
        <v>284712374.19</v>
      </c>
      <c r="R28" s="11">
        <v>283201880.19</v>
      </c>
      <c r="S28" s="9">
        <f t="shared" si="1"/>
        <v>337325995.81</v>
      </c>
      <c r="T28" s="10">
        <f t="shared" si="8"/>
        <v>0.4627052595874952</v>
      </c>
      <c r="U28" s="10">
        <f t="shared" si="9"/>
        <v>0.45349146843935312</v>
      </c>
      <c r="V28" s="10">
        <f t="shared" si="10"/>
        <v>0.45108554511382987</v>
      </c>
      <c r="W28" s="1"/>
    </row>
    <row r="29" spans="1:23" ht="45" customHeight="1" thickTop="1" thickBot="1" x14ac:dyDescent="0.3">
      <c r="A29" s="6" t="s">
        <v>19</v>
      </c>
      <c r="B29" s="6" t="s">
        <v>27</v>
      </c>
      <c r="C29" s="6" t="s">
        <v>43</v>
      </c>
      <c r="D29" s="6" t="s">
        <v>25</v>
      </c>
      <c r="E29" s="6" t="s">
        <v>56</v>
      </c>
      <c r="F29" s="6" t="s">
        <v>21</v>
      </c>
      <c r="G29" s="6" t="s">
        <v>22</v>
      </c>
      <c r="H29" s="6" t="s">
        <v>23</v>
      </c>
      <c r="I29" s="7" t="s">
        <v>57</v>
      </c>
      <c r="J29" s="11">
        <v>2316560000</v>
      </c>
      <c r="K29" s="11">
        <v>0</v>
      </c>
      <c r="L29" s="11">
        <v>0</v>
      </c>
      <c r="M29" s="11">
        <v>2316560000</v>
      </c>
      <c r="N29" s="11">
        <v>2119242000</v>
      </c>
      <c r="O29" s="11">
        <v>197318000</v>
      </c>
      <c r="P29" s="11">
        <v>1692676000</v>
      </c>
      <c r="Q29" s="11">
        <v>1601552000</v>
      </c>
      <c r="R29" s="11">
        <v>1601552000</v>
      </c>
      <c r="S29" s="9">
        <f t="shared" si="1"/>
        <v>623884000</v>
      </c>
      <c r="T29" s="10">
        <f t="shared" si="8"/>
        <v>0.73068515384881028</v>
      </c>
      <c r="U29" s="10">
        <f t="shared" si="9"/>
        <v>0.69134924197948677</v>
      </c>
      <c r="V29" s="10">
        <f t="shared" si="10"/>
        <v>0.69134924197948677</v>
      </c>
      <c r="W29" s="1"/>
    </row>
    <row r="30" spans="1:23" ht="45" customHeight="1" thickTop="1" thickBot="1" x14ac:dyDescent="0.3">
      <c r="A30" s="6" t="s">
        <v>19</v>
      </c>
      <c r="B30" s="6" t="s">
        <v>27</v>
      </c>
      <c r="C30" s="6" t="s">
        <v>43</v>
      </c>
      <c r="D30" s="6" t="s">
        <v>25</v>
      </c>
      <c r="E30" s="6" t="s">
        <v>58</v>
      </c>
      <c r="F30" s="6" t="s">
        <v>21</v>
      </c>
      <c r="G30" s="6" t="s">
        <v>22</v>
      </c>
      <c r="H30" s="6" t="s">
        <v>23</v>
      </c>
      <c r="I30" s="7" t="s">
        <v>59</v>
      </c>
      <c r="J30" s="11">
        <v>265664000</v>
      </c>
      <c r="K30" s="11">
        <v>0</v>
      </c>
      <c r="L30" s="11">
        <v>0</v>
      </c>
      <c r="M30" s="11">
        <v>265664000</v>
      </c>
      <c r="N30" s="11">
        <v>210172734.30000001</v>
      </c>
      <c r="O30" s="11">
        <v>55491265.700000003</v>
      </c>
      <c r="P30" s="11">
        <v>36877237.299999997</v>
      </c>
      <c r="Q30" s="11">
        <v>28528284.300000001</v>
      </c>
      <c r="R30" s="11">
        <v>28528284.300000001</v>
      </c>
      <c r="S30" s="9">
        <f t="shared" si="1"/>
        <v>228786762.69999999</v>
      </c>
      <c r="T30" s="10">
        <f t="shared" si="8"/>
        <v>0.13881157138340158</v>
      </c>
      <c r="U30" s="10">
        <f t="shared" si="9"/>
        <v>0.1073848330974464</v>
      </c>
      <c r="V30" s="10">
        <f t="shared" si="10"/>
        <v>0.1073848330974464</v>
      </c>
      <c r="W30" s="1"/>
    </row>
    <row r="31" spans="1:23" ht="45" customHeight="1" thickTop="1" thickBot="1" x14ac:dyDescent="0.3">
      <c r="A31" s="6" t="s">
        <v>19</v>
      </c>
      <c r="B31" s="6" t="s">
        <v>27</v>
      </c>
      <c r="C31" s="6" t="s">
        <v>43</v>
      </c>
      <c r="D31" s="6" t="s">
        <v>25</v>
      </c>
      <c r="E31" s="6" t="s">
        <v>60</v>
      </c>
      <c r="F31" s="6" t="s">
        <v>21</v>
      </c>
      <c r="G31" s="6" t="s">
        <v>22</v>
      </c>
      <c r="H31" s="6" t="s">
        <v>23</v>
      </c>
      <c r="I31" s="7" t="s">
        <v>61</v>
      </c>
      <c r="J31" s="11">
        <v>1745000</v>
      </c>
      <c r="K31" s="11">
        <v>0</v>
      </c>
      <c r="L31" s="11">
        <v>0</v>
      </c>
      <c r="M31" s="11">
        <v>1745000</v>
      </c>
      <c r="N31" s="11">
        <v>1594500</v>
      </c>
      <c r="O31" s="11">
        <v>150500</v>
      </c>
      <c r="P31" s="11">
        <v>1594500</v>
      </c>
      <c r="Q31" s="11">
        <v>1594500</v>
      </c>
      <c r="R31" s="11">
        <v>1594500</v>
      </c>
      <c r="S31" s="9">
        <f t="shared" si="1"/>
        <v>150500</v>
      </c>
      <c r="T31" s="10">
        <f t="shared" si="8"/>
        <v>0.91375358166189113</v>
      </c>
      <c r="U31" s="10">
        <f t="shared" si="9"/>
        <v>0.91375358166189113</v>
      </c>
      <c r="V31" s="10">
        <f t="shared" si="10"/>
        <v>0.91375358166189113</v>
      </c>
      <c r="W31" s="1"/>
    </row>
    <row r="32" spans="1:23" ht="45" customHeight="1" thickTop="1" thickBot="1" x14ac:dyDescent="0.3">
      <c r="A32" s="6" t="s">
        <v>19</v>
      </c>
      <c r="B32" s="6" t="s">
        <v>27</v>
      </c>
      <c r="C32" s="6" t="s">
        <v>43</v>
      </c>
      <c r="D32" s="6" t="s">
        <v>25</v>
      </c>
      <c r="E32" s="6" t="s">
        <v>62</v>
      </c>
      <c r="F32" s="6" t="s">
        <v>21</v>
      </c>
      <c r="G32" s="6" t="s">
        <v>22</v>
      </c>
      <c r="H32" s="6" t="s">
        <v>23</v>
      </c>
      <c r="I32" s="7" t="s">
        <v>63</v>
      </c>
      <c r="J32" s="11">
        <v>31455523000</v>
      </c>
      <c r="K32" s="11">
        <v>0</v>
      </c>
      <c r="L32" s="11">
        <v>0</v>
      </c>
      <c r="M32" s="11">
        <v>31455523000</v>
      </c>
      <c r="N32" s="11">
        <v>19595680827.52</v>
      </c>
      <c r="O32" s="11">
        <v>11859842172.48</v>
      </c>
      <c r="P32" s="11">
        <v>19005715573.52</v>
      </c>
      <c r="Q32" s="11">
        <v>18996622313.52</v>
      </c>
      <c r="R32" s="11">
        <v>18996622313.52</v>
      </c>
      <c r="S32" s="9">
        <f t="shared" si="1"/>
        <v>12449807426.48</v>
      </c>
      <c r="T32" s="10">
        <f t="shared" si="8"/>
        <v>0.60420917412563768</v>
      </c>
      <c r="U32" s="10">
        <f t="shared" si="9"/>
        <v>0.60392009102884736</v>
      </c>
      <c r="V32" s="10">
        <f t="shared" si="10"/>
        <v>0.60392009102884736</v>
      </c>
      <c r="W32" s="1"/>
    </row>
    <row r="33" spans="1:23" ht="45" customHeight="1" thickTop="1" thickBot="1" x14ac:dyDescent="0.3">
      <c r="A33" s="6" t="s">
        <v>19</v>
      </c>
      <c r="B33" s="6" t="s">
        <v>27</v>
      </c>
      <c r="C33" s="6" t="s">
        <v>43</v>
      </c>
      <c r="D33" s="6" t="s">
        <v>25</v>
      </c>
      <c r="E33" s="6" t="s">
        <v>64</v>
      </c>
      <c r="F33" s="6" t="s">
        <v>21</v>
      </c>
      <c r="G33" s="6" t="s">
        <v>22</v>
      </c>
      <c r="H33" s="6" t="s">
        <v>23</v>
      </c>
      <c r="I33" s="7" t="s">
        <v>65</v>
      </c>
      <c r="J33" s="11">
        <v>46262506000</v>
      </c>
      <c r="K33" s="11">
        <v>0</v>
      </c>
      <c r="L33" s="11">
        <v>46162506000</v>
      </c>
      <c r="M33" s="11">
        <v>100000000</v>
      </c>
      <c r="N33" s="11">
        <v>837830</v>
      </c>
      <c r="O33" s="11">
        <v>99162170</v>
      </c>
      <c r="P33" s="11">
        <v>837830</v>
      </c>
      <c r="Q33" s="11">
        <v>837830</v>
      </c>
      <c r="R33" s="11">
        <v>837830</v>
      </c>
      <c r="S33" s="9">
        <f t="shared" si="1"/>
        <v>99162170</v>
      </c>
      <c r="T33" s="10">
        <f t="shared" si="8"/>
        <v>8.3783E-3</v>
      </c>
      <c r="U33" s="10">
        <f t="shared" si="9"/>
        <v>8.3783E-3</v>
      </c>
      <c r="V33" s="10">
        <f t="shared" si="10"/>
        <v>8.3783E-3</v>
      </c>
      <c r="W33" s="1"/>
    </row>
    <row r="34" spans="1:23" ht="45" customHeight="1" thickTop="1" thickBot="1" x14ac:dyDescent="0.3">
      <c r="A34" s="6" t="s">
        <v>19</v>
      </c>
      <c r="B34" s="6" t="s">
        <v>27</v>
      </c>
      <c r="C34" s="6" t="s">
        <v>22</v>
      </c>
      <c r="D34" s="6" t="s">
        <v>20</v>
      </c>
      <c r="E34" s="6" t="s">
        <v>31</v>
      </c>
      <c r="F34" s="6" t="s">
        <v>21</v>
      </c>
      <c r="G34" s="6" t="s">
        <v>22</v>
      </c>
      <c r="H34" s="6" t="s">
        <v>23</v>
      </c>
      <c r="I34" s="7" t="s">
        <v>66</v>
      </c>
      <c r="J34" s="11">
        <v>162225000</v>
      </c>
      <c r="K34" s="11">
        <v>0</v>
      </c>
      <c r="L34" s="11">
        <v>0</v>
      </c>
      <c r="M34" s="11">
        <v>162225000</v>
      </c>
      <c r="N34" s="11">
        <v>158806806.58000001</v>
      </c>
      <c r="O34" s="11">
        <v>3418193.42</v>
      </c>
      <c r="P34" s="11">
        <v>39444619.420000002</v>
      </c>
      <c r="Q34" s="11">
        <v>39444619.420000002</v>
      </c>
      <c r="R34" s="11">
        <v>39444619.420000002</v>
      </c>
      <c r="S34" s="9">
        <f t="shared" si="1"/>
        <v>122780380.58</v>
      </c>
      <c r="T34" s="10">
        <f t="shared" si="8"/>
        <v>0.24314760006164279</v>
      </c>
      <c r="U34" s="10">
        <f t="shared" si="9"/>
        <v>0.24314760006164279</v>
      </c>
      <c r="V34" s="10">
        <f t="shared" si="10"/>
        <v>0.24314760006164279</v>
      </c>
      <c r="W34" s="1"/>
    </row>
    <row r="35" spans="1:23" ht="45" customHeight="1" thickTop="1" thickBot="1" x14ac:dyDescent="0.3">
      <c r="A35" s="6" t="s">
        <v>19</v>
      </c>
      <c r="B35" s="6" t="s">
        <v>27</v>
      </c>
      <c r="C35" s="6" t="s">
        <v>22</v>
      </c>
      <c r="D35" s="6" t="s">
        <v>20</v>
      </c>
      <c r="E35" s="6" t="s">
        <v>54</v>
      </c>
      <c r="F35" s="6" t="s">
        <v>21</v>
      </c>
      <c r="G35" s="6" t="s">
        <v>22</v>
      </c>
      <c r="H35" s="6" t="s">
        <v>23</v>
      </c>
      <c r="I35" s="7" t="s">
        <v>67</v>
      </c>
      <c r="J35" s="11">
        <v>103851000</v>
      </c>
      <c r="K35" s="11">
        <v>0</v>
      </c>
      <c r="L35" s="11">
        <v>0</v>
      </c>
      <c r="M35" s="11">
        <v>103851000</v>
      </c>
      <c r="N35" s="11">
        <v>0</v>
      </c>
      <c r="O35" s="11">
        <v>103851000</v>
      </c>
      <c r="P35" s="11">
        <v>0</v>
      </c>
      <c r="Q35" s="11">
        <v>0</v>
      </c>
      <c r="R35" s="11">
        <v>0</v>
      </c>
      <c r="S35" s="9">
        <f t="shared" si="1"/>
        <v>103851000</v>
      </c>
      <c r="T35" s="10">
        <f t="shared" si="8"/>
        <v>0</v>
      </c>
      <c r="U35" s="10">
        <f t="shared" si="9"/>
        <v>0</v>
      </c>
      <c r="V35" s="10">
        <f t="shared" si="10"/>
        <v>0</v>
      </c>
      <c r="W35" s="1"/>
    </row>
    <row r="36" spans="1:23" ht="45" customHeight="1" thickTop="1" thickBot="1" x14ac:dyDescent="0.3">
      <c r="A36" s="6" t="s">
        <v>19</v>
      </c>
      <c r="B36" s="6" t="s">
        <v>27</v>
      </c>
      <c r="C36" s="6" t="s">
        <v>48</v>
      </c>
      <c r="D36" s="6" t="s">
        <v>68</v>
      </c>
      <c r="E36" s="6" t="s">
        <v>31</v>
      </c>
      <c r="F36" s="6" t="s">
        <v>21</v>
      </c>
      <c r="G36" s="6" t="s">
        <v>22</v>
      </c>
      <c r="H36" s="6" t="s">
        <v>23</v>
      </c>
      <c r="I36" s="7" t="s">
        <v>69</v>
      </c>
      <c r="J36" s="11">
        <v>28906945000</v>
      </c>
      <c r="K36" s="11">
        <v>0</v>
      </c>
      <c r="L36" s="11">
        <v>0</v>
      </c>
      <c r="M36" s="11">
        <v>28906945000</v>
      </c>
      <c r="N36" s="11">
        <v>28906945000</v>
      </c>
      <c r="O36" s="11">
        <v>0</v>
      </c>
      <c r="P36" s="11">
        <v>28906945000</v>
      </c>
      <c r="Q36" s="11">
        <v>20811418081</v>
      </c>
      <c r="R36" s="11">
        <v>20811418081</v>
      </c>
      <c r="S36" s="9">
        <f t="shared" si="1"/>
        <v>0</v>
      </c>
      <c r="T36" s="10">
        <f t="shared" si="8"/>
        <v>1</v>
      </c>
      <c r="U36" s="10">
        <f t="shared" si="9"/>
        <v>0.71994526163176353</v>
      </c>
      <c r="V36" s="10">
        <f t="shared" si="10"/>
        <v>0.71994526163176353</v>
      </c>
      <c r="W36" s="1"/>
    </row>
    <row r="37" spans="1:23" ht="36" customHeight="1" thickTop="1" thickBot="1" x14ac:dyDescent="0.3">
      <c r="A37" s="20" t="s">
        <v>19</v>
      </c>
      <c r="B37" s="20"/>
      <c r="C37" s="20"/>
      <c r="D37" s="20"/>
      <c r="E37" s="20"/>
      <c r="F37" s="20"/>
      <c r="G37" s="20"/>
      <c r="H37" s="20"/>
      <c r="I37" s="21" t="s">
        <v>117</v>
      </c>
      <c r="J37" s="22">
        <f>SUM(J38:J39)</f>
        <v>12830780000</v>
      </c>
      <c r="K37" s="22">
        <f t="shared" ref="K37:R37" si="11">SUM(K38:K39)</f>
        <v>580000000</v>
      </c>
      <c r="L37" s="22">
        <f t="shared" si="11"/>
        <v>0</v>
      </c>
      <c r="M37" s="22">
        <f t="shared" si="11"/>
        <v>13410780000</v>
      </c>
      <c r="N37" s="22">
        <f t="shared" si="11"/>
        <v>13389990007</v>
      </c>
      <c r="O37" s="22">
        <f t="shared" si="11"/>
        <v>20789993</v>
      </c>
      <c r="P37" s="22">
        <f t="shared" si="11"/>
        <v>13354839256</v>
      </c>
      <c r="Q37" s="22">
        <f t="shared" si="11"/>
        <v>13354839256</v>
      </c>
      <c r="R37" s="22">
        <f t="shared" si="11"/>
        <v>13354839256</v>
      </c>
      <c r="S37" s="23">
        <f t="shared" si="1"/>
        <v>55940744</v>
      </c>
      <c r="T37" s="24">
        <f t="shared" si="8"/>
        <v>0.99582867335084169</v>
      </c>
      <c r="U37" s="24">
        <f t="shared" si="9"/>
        <v>0.99582867335084169</v>
      </c>
      <c r="V37" s="24">
        <f t="shared" si="10"/>
        <v>0.99582867335084169</v>
      </c>
      <c r="W37" s="1"/>
    </row>
    <row r="38" spans="1:23" ht="30" customHeight="1" thickTop="1" thickBot="1" x14ac:dyDescent="0.3">
      <c r="A38" s="6" t="s">
        <v>19</v>
      </c>
      <c r="B38" s="6" t="s">
        <v>70</v>
      </c>
      <c r="C38" s="6" t="s">
        <v>20</v>
      </c>
      <c r="D38" s="6"/>
      <c r="E38" s="6"/>
      <c r="F38" s="6" t="s">
        <v>21</v>
      </c>
      <c r="G38" s="6" t="s">
        <v>22</v>
      </c>
      <c r="H38" s="6" t="s">
        <v>23</v>
      </c>
      <c r="I38" s="7" t="s">
        <v>71</v>
      </c>
      <c r="J38" s="11">
        <v>11927605000</v>
      </c>
      <c r="K38" s="11">
        <v>580000000</v>
      </c>
      <c r="L38" s="11">
        <v>0</v>
      </c>
      <c r="M38" s="11">
        <v>12507605000</v>
      </c>
      <c r="N38" s="11">
        <v>12486815007</v>
      </c>
      <c r="O38" s="11">
        <v>20789993</v>
      </c>
      <c r="P38" s="11">
        <v>12451664256</v>
      </c>
      <c r="Q38" s="11">
        <v>12451664256</v>
      </c>
      <c r="R38" s="11">
        <v>12451664256</v>
      </c>
      <c r="S38" s="9">
        <f t="shared" si="1"/>
        <v>55940744</v>
      </c>
      <c r="T38" s="10">
        <f t="shared" si="8"/>
        <v>0.99552746157237937</v>
      </c>
      <c r="U38" s="10">
        <f t="shared" si="9"/>
        <v>0.99552746157237937</v>
      </c>
      <c r="V38" s="10">
        <f t="shared" si="10"/>
        <v>0.99552746157237937</v>
      </c>
      <c r="W38" s="1"/>
    </row>
    <row r="39" spans="1:23" ht="24" thickTop="1" thickBot="1" x14ac:dyDescent="0.3">
      <c r="A39" s="6" t="s">
        <v>19</v>
      </c>
      <c r="B39" s="6" t="s">
        <v>70</v>
      </c>
      <c r="C39" s="6" t="s">
        <v>43</v>
      </c>
      <c r="D39" s="6" t="s">
        <v>20</v>
      </c>
      <c r="E39" s="6"/>
      <c r="F39" s="6" t="s">
        <v>21</v>
      </c>
      <c r="G39" s="6" t="s">
        <v>48</v>
      </c>
      <c r="H39" s="6" t="s">
        <v>49</v>
      </c>
      <c r="I39" s="7" t="s">
        <v>72</v>
      </c>
      <c r="J39" s="11">
        <v>903175000</v>
      </c>
      <c r="K39" s="11">
        <v>0</v>
      </c>
      <c r="L39" s="11">
        <v>0</v>
      </c>
      <c r="M39" s="11">
        <v>903175000</v>
      </c>
      <c r="N39" s="11">
        <v>903175000</v>
      </c>
      <c r="O39" s="11">
        <v>0</v>
      </c>
      <c r="P39" s="11">
        <v>903175000</v>
      </c>
      <c r="Q39" s="11">
        <v>903175000</v>
      </c>
      <c r="R39" s="11">
        <v>903175000</v>
      </c>
      <c r="S39" s="9">
        <f t="shared" ref="S39:S60" si="12">+M39-P39</f>
        <v>0</v>
      </c>
      <c r="T39" s="10">
        <f t="shared" si="8"/>
        <v>1</v>
      </c>
      <c r="U39" s="10">
        <f t="shared" si="9"/>
        <v>1</v>
      </c>
      <c r="V39" s="10">
        <f t="shared" si="10"/>
        <v>1</v>
      </c>
      <c r="W39" s="1"/>
    </row>
    <row r="40" spans="1:23" ht="28.5" customHeight="1" thickTop="1" thickBot="1" x14ac:dyDescent="0.3">
      <c r="A40" s="20" t="s">
        <v>73</v>
      </c>
      <c r="B40" s="20"/>
      <c r="C40" s="20"/>
      <c r="D40" s="20"/>
      <c r="E40" s="20"/>
      <c r="F40" s="20"/>
      <c r="G40" s="20"/>
      <c r="H40" s="20"/>
      <c r="I40" s="21" t="s">
        <v>118</v>
      </c>
      <c r="J40" s="22">
        <f t="shared" ref="J40:R40" si="13">SUM(J41:J59)</f>
        <v>241952330660</v>
      </c>
      <c r="K40" s="22">
        <f t="shared" si="13"/>
        <v>55664580000</v>
      </c>
      <c r="L40" s="22">
        <f t="shared" si="13"/>
        <v>0</v>
      </c>
      <c r="M40" s="22">
        <f t="shared" si="13"/>
        <v>297616910660</v>
      </c>
      <c r="N40" s="22">
        <f t="shared" si="13"/>
        <v>292852119455.29999</v>
      </c>
      <c r="O40" s="22">
        <f t="shared" si="13"/>
        <v>4764791204.7000008</v>
      </c>
      <c r="P40" s="22">
        <f t="shared" si="13"/>
        <v>285762214460.11005</v>
      </c>
      <c r="Q40" s="22">
        <f t="shared" si="13"/>
        <v>58513721853.730003</v>
      </c>
      <c r="R40" s="22">
        <f t="shared" si="13"/>
        <v>58325787763.730003</v>
      </c>
      <c r="S40" s="23">
        <f t="shared" si="12"/>
        <v>11854696199.889954</v>
      </c>
      <c r="T40" s="24">
        <f t="shared" si="8"/>
        <v>0.96016793476687601</v>
      </c>
      <c r="U40" s="24">
        <f t="shared" si="9"/>
        <v>0.19660751710636684</v>
      </c>
      <c r="V40" s="24">
        <f t="shared" si="10"/>
        <v>0.19597605402994678</v>
      </c>
      <c r="W40" s="1"/>
    </row>
    <row r="41" spans="1:23" ht="80.25" thickTop="1" thickBot="1" x14ac:dyDescent="0.3">
      <c r="A41" s="6" t="s">
        <v>73</v>
      </c>
      <c r="B41" s="6" t="s">
        <v>74</v>
      </c>
      <c r="C41" s="6" t="s">
        <v>75</v>
      </c>
      <c r="D41" s="6" t="s">
        <v>76</v>
      </c>
      <c r="E41" s="6"/>
      <c r="F41" s="6" t="s">
        <v>21</v>
      </c>
      <c r="G41" s="6" t="s">
        <v>48</v>
      </c>
      <c r="H41" s="6" t="s">
        <v>23</v>
      </c>
      <c r="I41" s="7" t="s">
        <v>77</v>
      </c>
      <c r="J41" s="11">
        <v>3613733382</v>
      </c>
      <c r="K41" s="11">
        <v>0</v>
      </c>
      <c r="L41" s="11">
        <v>0</v>
      </c>
      <c r="M41" s="11">
        <v>3613733382</v>
      </c>
      <c r="N41" s="11">
        <v>2864110141.0300002</v>
      </c>
      <c r="O41" s="11">
        <v>749623240.97000003</v>
      </c>
      <c r="P41" s="11">
        <v>2832346470.0599999</v>
      </c>
      <c r="Q41" s="11">
        <v>1712519330.6700001</v>
      </c>
      <c r="R41" s="11">
        <v>1668898456.6700001</v>
      </c>
      <c r="S41" s="9">
        <f t="shared" si="12"/>
        <v>781386911.94000006</v>
      </c>
      <c r="T41" s="10">
        <f t="shared" si="8"/>
        <v>0.783772949096885</v>
      </c>
      <c r="U41" s="10">
        <f t="shared" si="9"/>
        <v>0.47389199745616434</v>
      </c>
      <c r="V41" s="10">
        <f t="shared" si="10"/>
        <v>0.46182113627496169</v>
      </c>
      <c r="W41" s="1"/>
    </row>
    <row r="42" spans="1:23" ht="80.25" thickTop="1" thickBot="1" x14ac:dyDescent="0.3">
      <c r="A42" s="6" t="s">
        <v>73</v>
      </c>
      <c r="B42" s="6" t="s">
        <v>74</v>
      </c>
      <c r="C42" s="6" t="s">
        <v>75</v>
      </c>
      <c r="D42" s="6" t="s">
        <v>76</v>
      </c>
      <c r="E42" s="6"/>
      <c r="F42" s="6" t="s">
        <v>21</v>
      </c>
      <c r="G42" s="6" t="s">
        <v>78</v>
      </c>
      <c r="H42" s="6" t="s">
        <v>23</v>
      </c>
      <c r="I42" s="7" t="s">
        <v>77</v>
      </c>
      <c r="J42" s="11">
        <v>21860000000</v>
      </c>
      <c r="K42" s="11">
        <v>0</v>
      </c>
      <c r="L42" s="11">
        <v>0</v>
      </c>
      <c r="M42" s="11">
        <v>21860000000</v>
      </c>
      <c r="N42" s="11">
        <v>21860000000</v>
      </c>
      <c r="O42" s="11">
        <v>0</v>
      </c>
      <c r="P42" s="11">
        <v>21860000000</v>
      </c>
      <c r="Q42" s="11">
        <v>1722000000</v>
      </c>
      <c r="R42" s="11">
        <v>1722000000</v>
      </c>
      <c r="S42" s="9">
        <f t="shared" si="12"/>
        <v>0</v>
      </c>
      <c r="T42" s="10">
        <f t="shared" si="8"/>
        <v>1</v>
      </c>
      <c r="U42" s="10">
        <f t="shared" si="9"/>
        <v>7.8774016468435501E-2</v>
      </c>
      <c r="V42" s="10">
        <f t="shared" si="10"/>
        <v>7.8774016468435501E-2</v>
      </c>
      <c r="W42" s="1"/>
    </row>
    <row r="43" spans="1:23" ht="46.5" thickTop="1" thickBot="1" x14ac:dyDescent="0.3">
      <c r="A43" s="6" t="s">
        <v>73</v>
      </c>
      <c r="B43" s="6" t="s">
        <v>79</v>
      </c>
      <c r="C43" s="6" t="s">
        <v>75</v>
      </c>
      <c r="D43" s="6" t="s">
        <v>80</v>
      </c>
      <c r="E43" s="6" t="s">
        <v>0</v>
      </c>
      <c r="F43" s="6" t="s">
        <v>21</v>
      </c>
      <c r="G43" s="6" t="s">
        <v>81</v>
      </c>
      <c r="H43" s="6" t="s">
        <v>23</v>
      </c>
      <c r="I43" s="7" t="s">
        <v>82</v>
      </c>
      <c r="J43" s="11">
        <v>0</v>
      </c>
      <c r="K43" s="11">
        <v>25664580000</v>
      </c>
      <c r="L43" s="11">
        <v>0</v>
      </c>
      <c r="M43" s="11">
        <v>25664580000</v>
      </c>
      <c r="N43" s="11">
        <v>24365852000</v>
      </c>
      <c r="O43" s="11">
        <v>1298728000</v>
      </c>
      <c r="P43" s="11">
        <v>20878690000</v>
      </c>
      <c r="Q43" s="11">
        <v>20078690000</v>
      </c>
      <c r="R43" s="11">
        <v>20078690000</v>
      </c>
      <c r="S43" s="9">
        <f t="shared" si="12"/>
        <v>4785890000</v>
      </c>
      <c r="T43" s="10">
        <f t="shared" si="8"/>
        <v>0.81352159279442715</v>
      </c>
      <c r="U43" s="10">
        <f t="shared" si="9"/>
        <v>0.78235022743407456</v>
      </c>
      <c r="V43" s="10">
        <f t="shared" si="10"/>
        <v>0.78235022743407456</v>
      </c>
      <c r="W43" s="1"/>
    </row>
    <row r="44" spans="1:23" ht="46.5" thickTop="1" thickBot="1" x14ac:dyDescent="0.3">
      <c r="A44" s="6" t="s">
        <v>73</v>
      </c>
      <c r="B44" s="6" t="s">
        <v>79</v>
      </c>
      <c r="C44" s="6" t="s">
        <v>75</v>
      </c>
      <c r="D44" s="6" t="s">
        <v>84</v>
      </c>
      <c r="E44" s="6"/>
      <c r="F44" s="6" t="s">
        <v>21</v>
      </c>
      <c r="G44" s="6" t="s">
        <v>48</v>
      </c>
      <c r="H44" s="6" t="s">
        <v>23</v>
      </c>
      <c r="I44" s="7" t="s">
        <v>85</v>
      </c>
      <c r="J44" s="11">
        <v>4065450055</v>
      </c>
      <c r="K44" s="11">
        <v>0</v>
      </c>
      <c r="L44" s="11">
        <v>0</v>
      </c>
      <c r="M44" s="11">
        <v>4065450055</v>
      </c>
      <c r="N44" s="11">
        <v>3954315299.5</v>
      </c>
      <c r="O44" s="11">
        <v>111134755.5</v>
      </c>
      <c r="P44" s="11">
        <v>3878436651.5500002</v>
      </c>
      <c r="Q44" s="11">
        <v>1690648821.8299999</v>
      </c>
      <c r="R44" s="11">
        <v>1676744247.8299999</v>
      </c>
      <c r="S44" s="9">
        <f t="shared" si="12"/>
        <v>187013403.44999981</v>
      </c>
      <c r="T44" s="10">
        <f t="shared" si="8"/>
        <v>0.95399933564059003</v>
      </c>
      <c r="U44" s="10">
        <f t="shared" si="9"/>
        <v>0.41585772767044848</v>
      </c>
      <c r="V44" s="10">
        <f t="shared" si="10"/>
        <v>0.41243754692492463</v>
      </c>
      <c r="W44" s="1"/>
    </row>
    <row r="45" spans="1:23" ht="57.75" thickTop="1" thickBot="1" x14ac:dyDescent="0.3">
      <c r="A45" s="6" t="s">
        <v>73</v>
      </c>
      <c r="B45" s="6" t="s">
        <v>79</v>
      </c>
      <c r="C45" s="6" t="s">
        <v>75</v>
      </c>
      <c r="D45" s="6" t="s">
        <v>86</v>
      </c>
      <c r="E45" s="6"/>
      <c r="F45" s="6" t="s">
        <v>21</v>
      </c>
      <c r="G45" s="6" t="s">
        <v>48</v>
      </c>
      <c r="H45" s="6" t="s">
        <v>23</v>
      </c>
      <c r="I45" s="7" t="s">
        <v>87</v>
      </c>
      <c r="J45" s="11">
        <v>10373242985</v>
      </c>
      <c r="K45" s="11">
        <v>0</v>
      </c>
      <c r="L45" s="11">
        <v>0</v>
      </c>
      <c r="M45" s="11">
        <v>10373242985</v>
      </c>
      <c r="N45" s="11">
        <v>10047927349.870001</v>
      </c>
      <c r="O45" s="11">
        <v>325315635.13</v>
      </c>
      <c r="P45" s="11">
        <v>9769323340.5499992</v>
      </c>
      <c r="Q45" s="11">
        <v>6224619496.1499996</v>
      </c>
      <c r="R45" s="11">
        <v>6202064145.1499996</v>
      </c>
      <c r="S45" s="9">
        <f t="shared" si="12"/>
        <v>603919644.45000076</v>
      </c>
      <c r="T45" s="10">
        <f t="shared" si="8"/>
        <v>0.94178101820970683</v>
      </c>
      <c r="U45" s="10">
        <f t="shared" si="9"/>
        <v>0.60006494643487807</v>
      </c>
      <c r="V45" s="10">
        <f t="shared" si="10"/>
        <v>0.59789056846719568</v>
      </c>
      <c r="W45" s="1"/>
    </row>
    <row r="46" spans="1:23" ht="69" thickTop="1" thickBot="1" x14ac:dyDescent="0.3">
      <c r="A46" s="6" t="s">
        <v>73</v>
      </c>
      <c r="B46" s="6" t="s">
        <v>79</v>
      </c>
      <c r="C46" s="6" t="s">
        <v>75</v>
      </c>
      <c r="D46" s="6" t="s">
        <v>88</v>
      </c>
      <c r="E46" s="6"/>
      <c r="F46" s="6" t="s">
        <v>21</v>
      </c>
      <c r="G46" s="6" t="s">
        <v>48</v>
      </c>
      <c r="H46" s="6" t="s">
        <v>23</v>
      </c>
      <c r="I46" s="7" t="s">
        <v>89</v>
      </c>
      <c r="J46" s="11">
        <v>25000000000</v>
      </c>
      <c r="K46" s="11">
        <v>0</v>
      </c>
      <c r="L46" s="11">
        <v>0</v>
      </c>
      <c r="M46" s="11">
        <v>25000000000</v>
      </c>
      <c r="N46" s="11">
        <v>25000000000</v>
      </c>
      <c r="O46" s="11">
        <v>0</v>
      </c>
      <c r="P46" s="11">
        <v>25000000000</v>
      </c>
      <c r="Q46" s="11">
        <v>13043000000</v>
      </c>
      <c r="R46" s="11">
        <v>13043000000</v>
      </c>
      <c r="S46" s="9">
        <f t="shared" si="12"/>
        <v>0</v>
      </c>
      <c r="T46" s="10">
        <f t="shared" si="8"/>
        <v>1</v>
      </c>
      <c r="U46" s="10">
        <f t="shared" si="9"/>
        <v>0.52171999999999996</v>
      </c>
      <c r="V46" s="10">
        <f t="shared" si="10"/>
        <v>0.52171999999999996</v>
      </c>
      <c r="W46" s="1"/>
    </row>
    <row r="47" spans="1:23" ht="69" thickTop="1" thickBot="1" x14ac:dyDescent="0.3">
      <c r="A47" s="6" t="s">
        <v>73</v>
      </c>
      <c r="B47" s="6" t="s">
        <v>79</v>
      </c>
      <c r="C47" s="6" t="s">
        <v>75</v>
      </c>
      <c r="D47" s="6" t="s">
        <v>90</v>
      </c>
      <c r="E47" s="6"/>
      <c r="F47" s="6" t="s">
        <v>21</v>
      </c>
      <c r="G47" s="6" t="s">
        <v>48</v>
      </c>
      <c r="H47" s="6" t="s">
        <v>23</v>
      </c>
      <c r="I47" s="7" t="s">
        <v>91</v>
      </c>
      <c r="J47" s="11">
        <v>2980536346</v>
      </c>
      <c r="K47" s="11">
        <v>0</v>
      </c>
      <c r="L47" s="11">
        <v>0</v>
      </c>
      <c r="M47" s="11">
        <v>2980536346</v>
      </c>
      <c r="N47" s="11">
        <v>2980536346</v>
      </c>
      <c r="O47" s="11">
        <v>0</v>
      </c>
      <c r="P47" s="11">
        <v>2980536346</v>
      </c>
      <c r="Q47" s="11">
        <v>2980536346</v>
      </c>
      <c r="R47" s="11">
        <v>2980536346</v>
      </c>
      <c r="S47" s="9">
        <f t="shared" si="12"/>
        <v>0</v>
      </c>
      <c r="T47" s="10">
        <f t="shared" si="8"/>
        <v>1</v>
      </c>
      <c r="U47" s="10">
        <f t="shared" si="9"/>
        <v>1</v>
      </c>
      <c r="V47" s="10">
        <f t="shared" si="10"/>
        <v>1</v>
      </c>
      <c r="W47" s="1"/>
    </row>
    <row r="48" spans="1:23" ht="46.5" thickTop="1" thickBot="1" x14ac:dyDescent="0.3">
      <c r="A48" s="6" t="s">
        <v>73</v>
      </c>
      <c r="B48" s="6" t="s">
        <v>79</v>
      </c>
      <c r="C48" s="6" t="s">
        <v>75</v>
      </c>
      <c r="D48" s="6" t="s">
        <v>92</v>
      </c>
      <c r="E48" s="6"/>
      <c r="F48" s="6" t="s">
        <v>21</v>
      </c>
      <c r="G48" s="6" t="s">
        <v>48</v>
      </c>
      <c r="H48" s="6" t="s">
        <v>23</v>
      </c>
      <c r="I48" s="7" t="s">
        <v>93</v>
      </c>
      <c r="J48" s="11">
        <v>8002612574</v>
      </c>
      <c r="K48" s="11">
        <v>0</v>
      </c>
      <c r="L48" s="11">
        <v>0</v>
      </c>
      <c r="M48" s="11">
        <v>8002612574</v>
      </c>
      <c r="N48" s="11">
        <v>7581109540.8500004</v>
      </c>
      <c r="O48" s="11">
        <v>421503033.14999998</v>
      </c>
      <c r="P48" s="11">
        <v>7570766091.3999996</v>
      </c>
      <c r="Q48" s="11">
        <v>4774384516.3999996</v>
      </c>
      <c r="R48" s="11">
        <v>4759030113.3999996</v>
      </c>
      <c r="S48" s="9">
        <f t="shared" si="12"/>
        <v>431846482.60000038</v>
      </c>
      <c r="T48" s="10">
        <f t="shared" si="8"/>
        <v>0.94603681252756844</v>
      </c>
      <c r="U48" s="10">
        <f t="shared" si="9"/>
        <v>0.59660323078886557</v>
      </c>
      <c r="V48" s="10">
        <f t="shared" si="10"/>
        <v>0.59468455699852296</v>
      </c>
      <c r="W48" s="1"/>
    </row>
    <row r="49" spans="1:23" ht="57.75" thickTop="1" thickBot="1" x14ac:dyDescent="0.3">
      <c r="A49" s="6" t="s">
        <v>73</v>
      </c>
      <c r="B49" s="6" t="s">
        <v>79</v>
      </c>
      <c r="C49" s="6" t="s">
        <v>75</v>
      </c>
      <c r="D49" s="6" t="s">
        <v>94</v>
      </c>
      <c r="E49" s="6"/>
      <c r="F49" s="6" t="s">
        <v>21</v>
      </c>
      <c r="G49" s="6" t="s">
        <v>48</v>
      </c>
      <c r="H49" s="6" t="s">
        <v>23</v>
      </c>
      <c r="I49" s="7" t="s">
        <v>95</v>
      </c>
      <c r="J49" s="11">
        <v>15885233087</v>
      </c>
      <c r="K49" s="11">
        <v>0</v>
      </c>
      <c r="L49" s="11">
        <v>0</v>
      </c>
      <c r="M49" s="11">
        <v>15885233087</v>
      </c>
      <c r="N49" s="11">
        <v>15865860751.85</v>
      </c>
      <c r="O49" s="11">
        <v>19372335.149999999</v>
      </c>
      <c r="P49" s="11">
        <v>14684796427.35</v>
      </c>
      <c r="Q49" s="11">
        <v>1884502882.3499999</v>
      </c>
      <c r="R49" s="11">
        <v>1865875320.3499999</v>
      </c>
      <c r="S49" s="9">
        <f t="shared" si="12"/>
        <v>1200436659.6499996</v>
      </c>
      <c r="T49" s="10">
        <f t="shared" si="8"/>
        <v>0.92443065499414034</v>
      </c>
      <c r="U49" s="10">
        <f t="shared" si="9"/>
        <v>0.11863237209230633</v>
      </c>
      <c r="V49" s="10">
        <f t="shared" si="10"/>
        <v>0.11745973824438097</v>
      </c>
      <c r="W49" s="1"/>
    </row>
    <row r="50" spans="1:23" ht="57.75" thickTop="1" thickBot="1" x14ac:dyDescent="0.3">
      <c r="A50" s="6" t="s">
        <v>73</v>
      </c>
      <c r="B50" s="6" t="s">
        <v>79</v>
      </c>
      <c r="C50" s="6" t="s">
        <v>75</v>
      </c>
      <c r="D50" s="6" t="s">
        <v>96</v>
      </c>
      <c r="E50" s="6"/>
      <c r="F50" s="6" t="s">
        <v>21</v>
      </c>
      <c r="G50" s="6" t="s">
        <v>22</v>
      </c>
      <c r="H50" s="6" t="s">
        <v>23</v>
      </c>
      <c r="I50" s="7" t="s">
        <v>97</v>
      </c>
      <c r="J50" s="11">
        <v>134601300000</v>
      </c>
      <c r="K50" s="11">
        <v>0</v>
      </c>
      <c r="L50" s="11">
        <v>0</v>
      </c>
      <c r="M50" s="11">
        <v>134601300000</v>
      </c>
      <c r="N50" s="11">
        <v>134601300000</v>
      </c>
      <c r="O50" s="11">
        <v>0</v>
      </c>
      <c r="P50" s="11">
        <v>134601300000</v>
      </c>
      <c r="Q50" s="11">
        <v>0</v>
      </c>
      <c r="R50" s="11">
        <v>0</v>
      </c>
      <c r="S50" s="9">
        <f t="shared" si="12"/>
        <v>0</v>
      </c>
      <c r="T50" s="10">
        <f t="shared" si="8"/>
        <v>1</v>
      </c>
      <c r="U50" s="10">
        <f t="shared" si="9"/>
        <v>0</v>
      </c>
      <c r="V50" s="10">
        <f t="shared" si="10"/>
        <v>0</v>
      </c>
      <c r="W50" s="1"/>
    </row>
    <row r="51" spans="1:23" ht="57.75" thickTop="1" thickBot="1" x14ac:dyDescent="0.3">
      <c r="A51" s="6" t="s">
        <v>73</v>
      </c>
      <c r="B51" s="6" t="s">
        <v>79</v>
      </c>
      <c r="C51" s="6" t="s">
        <v>75</v>
      </c>
      <c r="D51" s="6" t="s">
        <v>96</v>
      </c>
      <c r="E51" s="6"/>
      <c r="F51" s="6" t="s">
        <v>21</v>
      </c>
      <c r="G51" s="6" t="s">
        <v>48</v>
      </c>
      <c r="H51" s="6" t="s">
        <v>23</v>
      </c>
      <c r="I51" s="7" t="s">
        <v>97</v>
      </c>
      <c r="J51" s="11">
        <v>0</v>
      </c>
      <c r="K51" s="11">
        <v>30000000000</v>
      </c>
      <c r="L51" s="11">
        <v>0</v>
      </c>
      <c r="M51" s="11">
        <v>30000000000</v>
      </c>
      <c r="N51" s="11">
        <v>30000000000</v>
      </c>
      <c r="O51" s="11">
        <v>0</v>
      </c>
      <c r="P51" s="11">
        <v>30000000000</v>
      </c>
      <c r="Q51" s="11">
        <v>0</v>
      </c>
      <c r="R51" s="11">
        <v>0</v>
      </c>
      <c r="S51" s="9">
        <f t="shared" si="12"/>
        <v>0</v>
      </c>
      <c r="T51" s="10">
        <f t="shared" si="8"/>
        <v>1</v>
      </c>
      <c r="U51" s="10">
        <f t="shared" si="9"/>
        <v>0</v>
      </c>
      <c r="V51" s="10">
        <f t="shared" si="10"/>
        <v>0</v>
      </c>
      <c r="W51" s="1"/>
    </row>
    <row r="52" spans="1:23" ht="46.5" thickTop="1" thickBot="1" x14ac:dyDescent="0.3">
      <c r="A52" s="6" t="s">
        <v>73</v>
      </c>
      <c r="B52" s="6" t="s">
        <v>79</v>
      </c>
      <c r="C52" s="6" t="s">
        <v>75</v>
      </c>
      <c r="D52" s="6" t="s">
        <v>98</v>
      </c>
      <c r="E52" s="6"/>
      <c r="F52" s="6" t="s">
        <v>21</v>
      </c>
      <c r="G52" s="6" t="s">
        <v>48</v>
      </c>
      <c r="H52" s="6" t="s">
        <v>23</v>
      </c>
      <c r="I52" s="7" t="s">
        <v>99</v>
      </c>
      <c r="J52" s="11">
        <v>1954126326</v>
      </c>
      <c r="K52" s="11">
        <v>0</v>
      </c>
      <c r="L52" s="11">
        <v>0</v>
      </c>
      <c r="M52" s="11">
        <v>1954126326</v>
      </c>
      <c r="N52" s="11">
        <v>1954126326</v>
      </c>
      <c r="O52" s="11">
        <v>0</v>
      </c>
      <c r="P52" s="11">
        <v>1954126326</v>
      </c>
      <c r="Q52" s="11">
        <v>0</v>
      </c>
      <c r="R52" s="11">
        <v>0</v>
      </c>
      <c r="S52" s="9">
        <f t="shared" si="12"/>
        <v>0</v>
      </c>
      <c r="T52" s="10">
        <f t="shared" si="8"/>
        <v>1</v>
      </c>
      <c r="U52" s="10">
        <f t="shared" si="9"/>
        <v>0</v>
      </c>
      <c r="V52" s="10">
        <f t="shared" si="10"/>
        <v>0</v>
      </c>
      <c r="W52" s="1"/>
    </row>
    <row r="53" spans="1:23" ht="91.5" thickTop="1" thickBot="1" x14ac:dyDescent="0.3">
      <c r="A53" s="6" t="s">
        <v>73</v>
      </c>
      <c r="B53" s="6" t="s">
        <v>79</v>
      </c>
      <c r="C53" s="6" t="s">
        <v>75</v>
      </c>
      <c r="D53" s="6" t="s">
        <v>100</v>
      </c>
      <c r="E53" s="6"/>
      <c r="F53" s="6" t="s">
        <v>21</v>
      </c>
      <c r="G53" s="6" t="s">
        <v>48</v>
      </c>
      <c r="H53" s="6" t="s">
        <v>23</v>
      </c>
      <c r="I53" s="7" t="s">
        <v>101</v>
      </c>
      <c r="J53" s="11">
        <v>4681004365</v>
      </c>
      <c r="K53" s="11">
        <v>0</v>
      </c>
      <c r="L53" s="11">
        <v>0</v>
      </c>
      <c r="M53" s="11">
        <v>4681004365</v>
      </c>
      <c r="N53" s="11">
        <v>4670306446.6999998</v>
      </c>
      <c r="O53" s="11">
        <v>10697918.300000001</v>
      </c>
      <c r="P53" s="11">
        <v>4617928831.6999998</v>
      </c>
      <c r="Q53" s="11">
        <v>722999274.5</v>
      </c>
      <c r="R53" s="11">
        <v>720930638.5</v>
      </c>
      <c r="S53" s="9">
        <f t="shared" si="12"/>
        <v>63075533.300000191</v>
      </c>
      <c r="T53" s="10">
        <f t="shared" si="8"/>
        <v>0.98652521374010715</v>
      </c>
      <c r="U53" s="10">
        <f t="shared" si="9"/>
        <v>0.15445387744260305</v>
      </c>
      <c r="V53" s="10">
        <f t="shared" si="10"/>
        <v>0.15401195604311299</v>
      </c>
      <c r="W53" s="1"/>
    </row>
    <row r="54" spans="1:23" ht="46.5" thickTop="1" thickBot="1" x14ac:dyDescent="0.3">
      <c r="A54" s="6" t="s">
        <v>73</v>
      </c>
      <c r="B54" s="6" t="s">
        <v>79</v>
      </c>
      <c r="C54" s="6" t="s">
        <v>75</v>
      </c>
      <c r="D54" s="6" t="s">
        <v>83</v>
      </c>
      <c r="E54" s="6"/>
      <c r="F54" s="6" t="s">
        <v>21</v>
      </c>
      <c r="G54" s="6" t="s">
        <v>48</v>
      </c>
      <c r="H54" s="6" t="s">
        <v>23</v>
      </c>
      <c r="I54" s="7" t="s">
        <v>102</v>
      </c>
      <c r="J54" s="11">
        <v>5020620249</v>
      </c>
      <c r="K54" s="11">
        <v>0</v>
      </c>
      <c r="L54" s="11">
        <v>0</v>
      </c>
      <c r="M54" s="11">
        <v>5020620249</v>
      </c>
      <c r="N54" s="11">
        <v>3421440721.5</v>
      </c>
      <c r="O54" s="11">
        <v>1599179527.5</v>
      </c>
      <c r="P54" s="11">
        <v>2139795819.5</v>
      </c>
      <c r="Q54" s="11">
        <v>1774690674</v>
      </c>
      <c r="R54" s="11">
        <v>1721396640</v>
      </c>
      <c r="S54" s="9">
        <f t="shared" si="12"/>
        <v>2880824429.5</v>
      </c>
      <c r="T54" s="10">
        <f t="shared" si="8"/>
        <v>0.42620148773972727</v>
      </c>
      <c r="U54" s="10">
        <f t="shared" si="9"/>
        <v>0.35348036417482093</v>
      </c>
      <c r="V54" s="10">
        <f t="shared" si="10"/>
        <v>0.34286533428670796</v>
      </c>
      <c r="W54" s="1"/>
    </row>
    <row r="55" spans="1:23" ht="60.75" customHeight="1" thickTop="1" thickBot="1" x14ac:dyDescent="0.3">
      <c r="A55" s="6" t="s">
        <v>73</v>
      </c>
      <c r="B55" s="6" t="s">
        <v>103</v>
      </c>
      <c r="C55" s="6" t="s">
        <v>75</v>
      </c>
      <c r="D55" s="6" t="s">
        <v>104</v>
      </c>
      <c r="E55" s="6"/>
      <c r="F55" s="6" t="s">
        <v>21</v>
      </c>
      <c r="G55" s="6" t="s">
        <v>48</v>
      </c>
      <c r="H55" s="6" t="s">
        <v>23</v>
      </c>
      <c r="I55" s="7" t="s">
        <v>105</v>
      </c>
      <c r="J55" s="11">
        <v>163050000</v>
      </c>
      <c r="K55" s="11">
        <v>0</v>
      </c>
      <c r="L55" s="11">
        <v>0</v>
      </c>
      <c r="M55" s="11">
        <v>163050000</v>
      </c>
      <c r="N55" s="11">
        <v>152050000</v>
      </c>
      <c r="O55" s="11">
        <v>11000000</v>
      </c>
      <c r="P55" s="11">
        <v>85731249</v>
      </c>
      <c r="Q55" s="11">
        <v>34210709</v>
      </c>
      <c r="R55" s="11">
        <v>34210709</v>
      </c>
      <c r="S55" s="9">
        <f t="shared" si="12"/>
        <v>77318751</v>
      </c>
      <c r="T55" s="10">
        <f t="shared" si="8"/>
        <v>0.52579729530818764</v>
      </c>
      <c r="U55" s="10">
        <f t="shared" si="9"/>
        <v>0.20981728917509967</v>
      </c>
      <c r="V55" s="10">
        <f t="shared" si="10"/>
        <v>0.20981728917509967</v>
      </c>
      <c r="W55" s="1"/>
    </row>
    <row r="56" spans="1:23" ht="102.75" thickTop="1" thickBot="1" x14ac:dyDescent="0.3">
      <c r="A56" s="6" t="s">
        <v>73</v>
      </c>
      <c r="B56" s="6" t="s">
        <v>103</v>
      </c>
      <c r="C56" s="6" t="s">
        <v>75</v>
      </c>
      <c r="D56" s="6" t="s">
        <v>106</v>
      </c>
      <c r="E56" s="6"/>
      <c r="F56" s="6" t="s">
        <v>21</v>
      </c>
      <c r="G56" s="6" t="s">
        <v>48</v>
      </c>
      <c r="H56" s="6" t="s">
        <v>23</v>
      </c>
      <c r="I56" s="7" t="s">
        <v>107</v>
      </c>
      <c r="J56" s="11">
        <v>300000000</v>
      </c>
      <c r="K56" s="11">
        <v>0</v>
      </c>
      <c r="L56" s="11">
        <v>0</v>
      </c>
      <c r="M56" s="11">
        <v>300000000</v>
      </c>
      <c r="N56" s="11">
        <v>300000000</v>
      </c>
      <c r="O56" s="11">
        <v>0</v>
      </c>
      <c r="P56" s="11">
        <v>96500000</v>
      </c>
      <c r="Q56" s="11">
        <v>64613041</v>
      </c>
      <c r="R56" s="11">
        <v>56221737</v>
      </c>
      <c r="S56" s="9">
        <f t="shared" si="12"/>
        <v>203500000</v>
      </c>
      <c r="T56" s="10">
        <f t="shared" si="8"/>
        <v>0.32166666666666666</v>
      </c>
      <c r="U56" s="10">
        <f t="shared" si="9"/>
        <v>0.21537680333333334</v>
      </c>
      <c r="V56" s="10">
        <f t="shared" si="10"/>
        <v>0.18740578999999999</v>
      </c>
      <c r="W56" s="1"/>
    </row>
    <row r="57" spans="1:23" ht="69" thickTop="1" thickBot="1" x14ac:dyDescent="0.3">
      <c r="A57" s="6" t="s">
        <v>73</v>
      </c>
      <c r="B57" s="6" t="s">
        <v>103</v>
      </c>
      <c r="C57" s="6" t="s">
        <v>75</v>
      </c>
      <c r="D57" s="6" t="s">
        <v>108</v>
      </c>
      <c r="E57" s="6"/>
      <c r="F57" s="6" t="s">
        <v>21</v>
      </c>
      <c r="G57" s="6" t="s">
        <v>48</v>
      </c>
      <c r="H57" s="6" t="s">
        <v>23</v>
      </c>
      <c r="I57" s="7" t="s">
        <v>109</v>
      </c>
      <c r="J57" s="11">
        <v>144200573</v>
      </c>
      <c r="K57" s="11">
        <v>0</v>
      </c>
      <c r="L57" s="11">
        <v>0</v>
      </c>
      <c r="M57" s="11">
        <v>144200573</v>
      </c>
      <c r="N57" s="11">
        <v>104276203</v>
      </c>
      <c r="O57" s="11">
        <v>39924370</v>
      </c>
      <c r="P57" s="11">
        <v>78776203</v>
      </c>
      <c r="Q57" s="11">
        <v>30000000</v>
      </c>
      <c r="R57" s="11">
        <v>30000000</v>
      </c>
      <c r="S57" s="9">
        <f t="shared" si="12"/>
        <v>65424370</v>
      </c>
      <c r="T57" s="10">
        <f t="shared" si="8"/>
        <v>0.54629604696508383</v>
      </c>
      <c r="U57" s="10">
        <f t="shared" si="9"/>
        <v>0.20804355610986372</v>
      </c>
      <c r="V57" s="10">
        <f t="shared" si="10"/>
        <v>0.20804355610986372</v>
      </c>
      <c r="W57" s="1"/>
    </row>
    <row r="58" spans="1:23" ht="46.5" thickTop="1" thickBot="1" x14ac:dyDescent="0.3">
      <c r="A58" s="6" t="s">
        <v>73</v>
      </c>
      <c r="B58" s="6" t="s">
        <v>110</v>
      </c>
      <c r="C58" s="6" t="s">
        <v>75</v>
      </c>
      <c r="D58" s="6" t="s">
        <v>104</v>
      </c>
      <c r="E58" s="6"/>
      <c r="F58" s="6" t="s">
        <v>21</v>
      </c>
      <c r="G58" s="6" t="s">
        <v>48</v>
      </c>
      <c r="H58" s="6" t="s">
        <v>23</v>
      </c>
      <c r="I58" s="7" t="s">
        <v>111</v>
      </c>
      <c r="J58" s="11">
        <v>2029220718</v>
      </c>
      <c r="K58" s="11">
        <v>0</v>
      </c>
      <c r="L58" s="11">
        <v>0</v>
      </c>
      <c r="M58" s="11">
        <v>2029220718</v>
      </c>
      <c r="N58" s="11">
        <v>2023636855.8</v>
      </c>
      <c r="O58" s="11">
        <v>5583862.2000000002</v>
      </c>
      <c r="P58" s="11">
        <v>1646495806.8</v>
      </c>
      <c r="Q58" s="11">
        <v>1097792180</v>
      </c>
      <c r="R58" s="11">
        <v>1097792180</v>
      </c>
      <c r="S58" s="9">
        <f t="shared" si="12"/>
        <v>382724911.20000005</v>
      </c>
      <c r="T58" s="10">
        <f t="shared" si="8"/>
        <v>0.81139315807044698</v>
      </c>
      <c r="U58" s="10">
        <f t="shared" si="9"/>
        <v>0.54099200262551228</v>
      </c>
      <c r="V58" s="10">
        <f t="shared" si="10"/>
        <v>0.54099200262551228</v>
      </c>
      <c r="W58" s="1"/>
    </row>
    <row r="59" spans="1:23" ht="57.75" thickTop="1" thickBot="1" x14ac:dyDescent="0.3">
      <c r="A59" s="6" t="s">
        <v>73</v>
      </c>
      <c r="B59" s="6" t="s">
        <v>110</v>
      </c>
      <c r="C59" s="6" t="s">
        <v>75</v>
      </c>
      <c r="D59" s="6" t="s">
        <v>106</v>
      </c>
      <c r="E59" s="6"/>
      <c r="F59" s="6" t="s">
        <v>21</v>
      </c>
      <c r="G59" s="6" t="s">
        <v>48</v>
      </c>
      <c r="H59" s="6" t="s">
        <v>23</v>
      </c>
      <c r="I59" s="7" t="s">
        <v>112</v>
      </c>
      <c r="J59" s="11">
        <v>1278000000</v>
      </c>
      <c r="K59" s="11">
        <v>0</v>
      </c>
      <c r="L59" s="11">
        <v>0</v>
      </c>
      <c r="M59" s="11">
        <v>1278000000</v>
      </c>
      <c r="N59" s="11">
        <v>1105271473.2</v>
      </c>
      <c r="O59" s="11">
        <v>172728526.80000001</v>
      </c>
      <c r="P59" s="11">
        <v>1086664897.2</v>
      </c>
      <c r="Q59" s="11">
        <v>678514581.83000004</v>
      </c>
      <c r="R59" s="11">
        <v>668397229.83000004</v>
      </c>
      <c r="S59" s="9">
        <f t="shared" si="12"/>
        <v>191335102.79999995</v>
      </c>
      <c r="T59" s="10">
        <f t="shared" si="8"/>
        <v>0.85028552206572772</v>
      </c>
      <c r="U59" s="10">
        <f t="shared" si="9"/>
        <v>0.53091907811424099</v>
      </c>
      <c r="V59" s="10">
        <f t="shared" si="10"/>
        <v>0.52300252725352114</v>
      </c>
      <c r="W59" s="1"/>
    </row>
    <row r="60" spans="1:23" ht="24.75" customHeight="1" thickTop="1" thickBot="1" x14ac:dyDescent="0.3">
      <c r="A60" s="6"/>
      <c r="B60" s="6"/>
      <c r="C60" s="6"/>
      <c r="D60" s="6"/>
      <c r="E60" s="6"/>
      <c r="F60" s="6"/>
      <c r="G60" s="6"/>
      <c r="H60" s="6"/>
      <c r="I60" s="7" t="s">
        <v>137</v>
      </c>
      <c r="J60" s="11">
        <f>+J7+J40</f>
        <v>665113032660</v>
      </c>
      <c r="K60" s="11">
        <f t="shared" ref="K60:R60" si="14">+K7+K40</f>
        <v>119831380000</v>
      </c>
      <c r="L60" s="11">
        <f t="shared" si="14"/>
        <v>88329306000</v>
      </c>
      <c r="M60" s="11">
        <f t="shared" si="14"/>
        <v>696615106660</v>
      </c>
      <c r="N60" s="11">
        <f t="shared" si="14"/>
        <v>678092413566.41992</v>
      </c>
      <c r="O60" s="11">
        <f t="shared" si="14"/>
        <v>18522693093.580002</v>
      </c>
      <c r="P60" s="11">
        <f t="shared" si="14"/>
        <v>655664558778.28003</v>
      </c>
      <c r="Q60" s="11">
        <f t="shared" si="14"/>
        <v>377478803445.85999</v>
      </c>
      <c r="R60" s="11">
        <f t="shared" si="14"/>
        <v>377188002790.85999</v>
      </c>
      <c r="S60" s="9">
        <f t="shared" si="12"/>
        <v>40950547881.719971</v>
      </c>
      <c r="T60" s="10">
        <f t="shared" si="8"/>
        <v>0.94121495860452697</v>
      </c>
      <c r="U60" s="10">
        <f t="shared" si="9"/>
        <v>0.54187570702525367</v>
      </c>
      <c r="V60" s="10">
        <f t="shared" si="10"/>
        <v>0.54145825892196131</v>
      </c>
      <c r="W60" s="1"/>
    </row>
    <row r="61" spans="1:23" ht="21" customHeight="1" thickTop="1" x14ac:dyDescent="0.25">
      <c r="A61" s="12" t="s">
        <v>126</v>
      </c>
      <c r="B61" s="12"/>
      <c r="C61" s="12"/>
      <c r="D61" s="12"/>
      <c r="E61" s="12"/>
      <c r="F61" s="13"/>
      <c r="G61" s="14"/>
      <c r="H61" s="14"/>
      <c r="I61" s="12"/>
      <c r="J61" s="12"/>
      <c r="K61" s="15"/>
      <c r="L61" s="15"/>
      <c r="M61" s="16"/>
      <c r="S61" s="3"/>
      <c r="T61" s="4"/>
      <c r="U61" s="4"/>
      <c r="V61" s="4"/>
      <c r="W61" s="1"/>
    </row>
    <row r="62" spans="1:23" x14ac:dyDescent="0.25">
      <c r="A62" s="12" t="s">
        <v>127</v>
      </c>
      <c r="B62" s="12"/>
      <c r="C62" s="12"/>
      <c r="D62" s="12"/>
      <c r="E62" s="12"/>
      <c r="F62" s="13"/>
      <c r="G62" s="14"/>
      <c r="H62" s="14"/>
      <c r="I62" s="12"/>
      <c r="J62" s="12"/>
      <c r="K62" s="19"/>
      <c r="L62" s="19"/>
      <c r="M62" s="16"/>
      <c r="N62" s="12"/>
      <c r="O62" s="12"/>
      <c r="P62" s="12"/>
      <c r="Q62" s="12"/>
      <c r="S62" s="3"/>
      <c r="T62" s="4"/>
      <c r="U62" s="4"/>
      <c r="V62" s="4"/>
      <c r="W62" s="1"/>
    </row>
    <row r="63" spans="1:23" x14ac:dyDescent="0.25">
      <c r="A63" s="12" t="s">
        <v>128</v>
      </c>
      <c r="B63" s="12"/>
      <c r="C63" s="12"/>
      <c r="D63" s="12"/>
      <c r="E63" s="12"/>
      <c r="F63" s="13"/>
      <c r="G63" s="14"/>
      <c r="H63" s="14"/>
      <c r="I63" s="12"/>
      <c r="J63" s="12"/>
      <c r="K63" s="19"/>
      <c r="L63" s="19"/>
      <c r="M63" s="16"/>
      <c r="N63" s="12"/>
      <c r="O63" s="12"/>
      <c r="P63" s="12"/>
      <c r="Q63" s="12"/>
      <c r="S63" s="3"/>
      <c r="T63" s="4"/>
      <c r="U63" s="4"/>
      <c r="V63" s="4"/>
      <c r="W63" s="1"/>
    </row>
    <row r="64" spans="1:23" x14ac:dyDescent="0.25">
      <c r="A64" s="12" t="s">
        <v>129</v>
      </c>
      <c r="B64" s="12"/>
      <c r="C64" s="12"/>
      <c r="D64" s="12"/>
      <c r="E64" s="12"/>
      <c r="F64" s="17"/>
      <c r="G64" s="18"/>
      <c r="H64" s="17"/>
      <c r="I64" s="14"/>
      <c r="J64" s="12"/>
      <c r="K64" s="19"/>
      <c r="L64" s="19"/>
      <c r="M64" s="16"/>
      <c r="N64" s="12"/>
      <c r="O64" s="12"/>
      <c r="P64" s="12"/>
      <c r="Q64" s="12"/>
      <c r="S64" s="3"/>
      <c r="T64" s="4"/>
      <c r="U64" s="4"/>
      <c r="V64" s="4"/>
      <c r="W64" s="1"/>
    </row>
    <row r="65" spans="1:22" x14ac:dyDescent="0.25">
      <c r="A65" s="12" t="s">
        <v>130</v>
      </c>
      <c r="B65" s="12"/>
      <c r="C65" s="12"/>
      <c r="D65" s="12"/>
      <c r="E65" s="12"/>
      <c r="F65" s="12"/>
      <c r="G65" s="12"/>
      <c r="H65" s="12"/>
      <c r="I65" s="12"/>
      <c r="J65" s="12"/>
      <c r="K65" s="19"/>
      <c r="L65" s="19"/>
      <c r="M65" s="16"/>
      <c r="N65" s="12"/>
      <c r="O65" s="12"/>
      <c r="P65" s="12"/>
      <c r="Q65" s="12"/>
      <c r="S65" s="3"/>
      <c r="T65" s="4"/>
      <c r="U65" s="4"/>
      <c r="V65" s="4"/>
    </row>
    <row r="66" spans="1:22" x14ac:dyDescent="0.25">
      <c r="A66" s="12" t="s">
        <v>131</v>
      </c>
      <c r="B66" s="12"/>
      <c r="C66" s="12"/>
      <c r="D66" s="12"/>
      <c r="E66" s="12"/>
      <c r="F66" s="12"/>
      <c r="G66" s="12"/>
      <c r="H66" s="12"/>
      <c r="I66" s="12"/>
      <c r="J66" s="12"/>
      <c r="K66" s="19"/>
      <c r="L66" s="19"/>
      <c r="M66" s="16"/>
      <c r="N66" s="12"/>
      <c r="O66" s="12"/>
      <c r="P66" s="12"/>
      <c r="Q66" s="12"/>
      <c r="S66" s="3"/>
      <c r="T66" s="3"/>
      <c r="U66" s="3"/>
      <c r="V66" s="3"/>
    </row>
    <row r="67" spans="1:22" x14ac:dyDescent="0.25">
      <c r="A67" s="12" t="s">
        <v>132</v>
      </c>
      <c r="B67" s="12"/>
      <c r="C67" s="12"/>
      <c r="D67" s="12"/>
      <c r="E67" s="12"/>
      <c r="F67" s="12"/>
      <c r="G67" s="12"/>
      <c r="H67" s="12"/>
      <c r="I67" s="12"/>
      <c r="J67" s="12"/>
      <c r="K67" s="12"/>
      <c r="L67" s="12"/>
      <c r="M67" s="16"/>
      <c r="N67" s="12"/>
      <c r="O67" s="12"/>
      <c r="P67" s="12"/>
      <c r="Q67" s="12"/>
      <c r="S67" s="3"/>
      <c r="T67" s="3"/>
      <c r="U67" s="3"/>
      <c r="V67" s="3"/>
    </row>
    <row r="68" spans="1:22" x14ac:dyDescent="0.25">
      <c r="A68" s="12" t="s">
        <v>133</v>
      </c>
      <c r="B68" s="12"/>
      <c r="C68" s="12"/>
      <c r="D68" s="12"/>
      <c r="E68" s="12"/>
      <c r="F68" s="12"/>
      <c r="G68" s="12"/>
      <c r="H68" s="12"/>
      <c r="I68" s="12"/>
      <c r="J68" s="12"/>
      <c r="K68" s="12"/>
      <c r="L68" s="12"/>
      <c r="M68" s="12"/>
      <c r="N68" s="12"/>
      <c r="O68" s="12"/>
      <c r="P68" s="12"/>
      <c r="Q68" s="12"/>
      <c r="S68" s="3"/>
      <c r="T68" s="3"/>
      <c r="U68" s="3"/>
      <c r="V68" s="3"/>
    </row>
    <row r="69" spans="1:22" x14ac:dyDescent="0.25">
      <c r="A69" s="12" t="s">
        <v>134</v>
      </c>
      <c r="B69" s="12"/>
      <c r="C69" s="12"/>
      <c r="D69" s="12"/>
      <c r="E69" s="12"/>
      <c r="F69" s="12"/>
      <c r="G69" s="12"/>
      <c r="H69" s="12"/>
      <c r="I69" s="12"/>
      <c r="J69" s="12"/>
      <c r="K69" s="12"/>
      <c r="L69" s="12"/>
      <c r="M69" s="12"/>
      <c r="N69" s="12"/>
      <c r="O69" s="12"/>
      <c r="P69" s="12"/>
      <c r="Q69" s="12"/>
      <c r="S69" s="3"/>
      <c r="T69" s="3"/>
      <c r="U69" s="3"/>
      <c r="V69" s="3"/>
    </row>
    <row r="70" spans="1:22" x14ac:dyDescent="0.25">
      <c r="A70" s="12" t="s">
        <v>135</v>
      </c>
      <c r="B70" s="12"/>
      <c r="C70" s="12"/>
      <c r="D70" s="12"/>
      <c r="E70" s="12"/>
      <c r="F70" s="12"/>
      <c r="G70" s="12"/>
      <c r="H70" s="12"/>
      <c r="I70" s="12"/>
      <c r="J70" s="12"/>
      <c r="K70" s="12"/>
      <c r="L70" s="12"/>
      <c r="M70" s="12"/>
      <c r="N70" s="12"/>
      <c r="O70" s="12"/>
      <c r="P70" s="12"/>
      <c r="Q70" s="12"/>
      <c r="S70" s="3"/>
      <c r="T70" s="3"/>
      <c r="U70" s="3"/>
      <c r="V70" s="3"/>
    </row>
    <row r="71" spans="1:22" x14ac:dyDescent="0.25">
      <c r="A71" s="12" t="s">
        <v>136</v>
      </c>
      <c r="B71" s="12"/>
      <c r="C71" s="12"/>
      <c r="D71" s="12"/>
      <c r="E71" s="12"/>
      <c r="F71" s="12"/>
      <c r="G71" s="12"/>
      <c r="H71" s="12"/>
      <c r="I71" s="12"/>
      <c r="J71" s="12"/>
      <c r="K71" s="12"/>
      <c r="L71" s="12"/>
      <c r="M71" s="12"/>
      <c r="N71" s="12"/>
      <c r="O71" s="12"/>
      <c r="P71" s="12"/>
      <c r="Q71" s="12"/>
      <c r="S71" s="3"/>
      <c r="T71" s="3"/>
      <c r="U71" s="3"/>
      <c r="V71" s="3"/>
    </row>
    <row r="72" spans="1:22" x14ac:dyDescent="0.25">
      <c r="S72" s="3"/>
      <c r="T72" s="3"/>
      <c r="U72" s="3"/>
      <c r="V72" s="3"/>
    </row>
    <row r="73" spans="1:22" x14ac:dyDescent="0.25">
      <c r="S73" s="3"/>
      <c r="T73" s="3"/>
      <c r="U73" s="3"/>
      <c r="V73" s="3"/>
    </row>
    <row r="74" spans="1:22" x14ac:dyDescent="0.25">
      <c r="S74" s="3"/>
      <c r="T74" s="3"/>
      <c r="U74" s="3"/>
      <c r="V74" s="3"/>
    </row>
    <row r="75" spans="1:22" x14ac:dyDescent="0.25">
      <c r="S75" s="3"/>
      <c r="T75" s="3"/>
      <c r="U75" s="3"/>
      <c r="V75" s="3"/>
    </row>
    <row r="76" spans="1:22" x14ac:dyDescent="0.25">
      <c r="S76" s="3"/>
      <c r="T76" s="3"/>
      <c r="U76" s="3"/>
      <c r="V76" s="3"/>
    </row>
    <row r="77" spans="1:22" x14ac:dyDescent="0.25">
      <c r="S77" s="3"/>
      <c r="T77" s="3"/>
      <c r="U77" s="3"/>
      <c r="V77" s="3"/>
    </row>
  </sheetData>
  <mergeCells count="4">
    <mergeCell ref="A2:V2"/>
    <mergeCell ref="A3:V3"/>
    <mergeCell ref="A4:V4"/>
    <mergeCell ref="S5:V5"/>
  </mergeCells>
  <printOptions horizontalCentered="1"/>
  <pageMargins left="0" right="0" top="0.78740157480314965" bottom="0.78740157480314965"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Maria del Carmen Moreno Moscoso</cp:lastModifiedBy>
  <cp:lastPrinted>2021-11-08T19:16:27Z</cp:lastPrinted>
  <dcterms:created xsi:type="dcterms:W3CDTF">2021-11-01T20:28:39Z</dcterms:created>
  <dcterms:modified xsi:type="dcterms:W3CDTF">2021-11-08T19:22:51Z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