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INANCIERA - PRESPTO\AÑO 2021\TRABAJO PAGINA WEB 2021\TRABAJO PAGINA WEB OCTUBRE DE 2021 DEF\PDF\"/>
    </mc:Choice>
  </mc:AlternateContent>
  <bookViews>
    <workbookView xWindow="240" yWindow="120" windowWidth="18060" windowHeight="7050"/>
  </bookViews>
  <sheets>
    <sheet name="DIRECCION DE COMERCIO EXTERIOR" sheetId="1" r:id="rId1"/>
  </sheets>
  <calcPr calcId="152511"/>
</workbook>
</file>

<file path=xl/calcChain.xml><?xml version="1.0" encoding="utf-8"?>
<calcChain xmlns="http://schemas.openxmlformats.org/spreadsheetml/2006/main">
  <c r="T19" i="1" l="1"/>
  <c r="S19" i="1"/>
  <c r="R19" i="1"/>
  <c r="Q19" i="1"/>
  <c r="P19" i="1"/>
  <c r="N19" i="1"/>
  <c r="M19" i="1"/>
  <c r="L19" i="1"/>
  <c r="K19" i="1"/>
  <c r="J19" i="1"/>
  <c r="T17" i="1"/>
  <c r="S17" i="1"/>
  <c r="R17" i="1"/>
  <c r="Q17" i="1"/>
  <c r="P17" i="1"/>
  <c r="N17" i="1"/>
  <c r="M17" i="1"/>
  <c r="L17" i="1"/>
  <c r="K17" i="1"/>
  <c r="J17" i="1"/>
  <c r="T15" i="1"/>
  <c r="S15" i="1"/>
  <c r="R15" i="1"/>
  <c r="Q15" i="1"/>
  <c r="P15" i="1"/>
  <c r="N15" i="1"/>
  <c r="M15" i="1"/>
  <c r="L15" i="1"/>
  <c r="K15" i="1"/>
  <c r="J15" i="1"/>
  <c r="T13" i="1"/>
  <c r="S13" i="1"/>
  <c r="R13" i="1"/>
  <c r="Q13" i="1"/>
  <c r="P13" i="1"/>
  <c r="N13" i="1"/>
  <c r="M13" i="1"/>
  <c r="L13" i="1"/>
  <c r="K13" i="1"/>
  <c r="J13" i="1"/>
  <c r="T8" i="1"/>
  <c r="S8" i="1"/>
  <c r="R8" i="1"/>
  <c r="Q8" i="1"/>
  <c r="P8" i="1"/>
  <c r="N8" i="1"/>
  <c r="M8" i="1"/>
  <c r="L8" i="1"/>
  <c r="K8" i="1"/>
  <c r="J8" i="1"/>
  <c r="O20" i="1"/>
  <c r="O19" i="1" s="1"/>
  <c r="O18" i="1"/>
  <c r="O17" i="1" s="1"/>
  <c r="O16" i="1"/>
  <c r="O15" i="1" s="1"/>
  <c r="O14" i="1"/>
  <c r="O13" i="1" s="1"/>
  <c r="O12" i="1"/>
  <c r="U12" i="1" s="1"/>
  <c r="O11" i="1"/>
  <c r="U11" i="1" s="1"/>
  <c r="O10" i="1"/>
  <c r="U10" i="1" s="1"/>
  <c r="O9" i="1"/>
  <c r="U9" i="1" s="1"/>
  <c r="U15" i="1" l="1"/>
  <c r="U13" i="1"/>
  <c r="X15" i="1"/>
  <c r="U17" i="1"/>
  <c r="X19" i="1"/>
  <c r="W13" i="1"/>
  <c r="W17" i="1"/>
  <c r="V9" i="1"/>
  <c r="V13" i="1"/>
  <c r="U18" i="1"/>
  <c r="X13" i="1"/>
  <c r="V15" i="1"/>
  <c r="X17" i="1"/>
  <c r="V19" i="1"/>
  <c r="W9" i="1"/>
  <c r="U14" i="1"/>
  <c r="U20" i="1"/>
  <c r="V17" i="1"/>
  <c r="W15" i="1"/>
  <c r="W19" i="1"/>
  <c r="V11" i="1"/>
  <c r="V14" i="1"/>
  <c r="V20" i="1"/>
  <c r="W8" i="1"/>
  <c r="V10" i="1"/>
  <c r="U16" i="1"/>
  <c r="W10" i="1"/>
  <c r="X9" i="1"/>
  <c r="X10" i="1"/>
  <c r="X11" i="1"/>
  <c r="W14" i="1"/>
  <c r="W16" i="1"/>
  <c r="W18" i="1"/>
  <c r="W20" i="1"/>
  <c r="U19" i="1"/>
  <c r="W11" i="1"/>
  <c r="V16" i="1"/>
  <c r="V18" i="1"/>
  <c r="L7" i="1"/>
  <c r="L21" i="1" s="1"/>
  <c r="Q7" i="1"/>
  <c r="Q21" i="1" s="1"/>
  <c r="J7" i="1"/>
  <c r="J21" i="1" s="1"/>
  <c r="N7" i="1"/>
  <c r="N21" i="1" s="1"/>
  <c r="X14" i="1"/>
  <c r="X16" i="1"/>
  <c r="X18" i="1"/>
  <c r="X20" i="1"/>
  <c r="K7" i="1"/>
  <c r="K21" i="1" s="1"/>
  <c r="S7" i="1"/>
  <c r="O8" i="1"/>
  <c r="V8" i="1" s="1"/>
  <c r="P7" i="1"/>
  <c r="P21" i="1" s="1"/>
  <c r="T7" i="1"/>
  <c r="R7" i="1"/>
  <c r="M7" i="1"/>
  <c r="R21" i="1" l="1"/>
  <c r="S21" i="1"/>
  <c r="T21" i="1"/>
  <c r="O7" i="1"/>
  <c r="W7" i="1" s="1"/>
  <c r="U8" i="1"/>
  <c r="X8" i="1"/>
  <c r="M21" i="1"/>
  <c r="O21" i="1" l="1"/>
  <c r="U21" i="1" s="1"/>
  <c r="U7" i="1"/>
  <c r="W21" i="1"/>
  <c r="X7" i="1"/>
  <c r="V7" i="1"/>
  <c r="X21" i="1"/>
  <c r="V21" i="1"/>
</calcChain>
</file>

<file path=xl/sharedStrings.xml><?xml version="1.0" encoding="utf-8"?>
<sst xmlns="http://schemas.openxmlformats.org/spreadsheetml/2006/main" count="107" uniqueCount="60">
  <si>
    <t>TIPO</t>
  </si>
  <si>
    <t>CTA</t>
  </si>
  <si>
    <t>SUB
CTA</t>
  </si>
  <si>
    <t>OBJ</t>
  </si>
  <si>
    <t>ORD</t>
  </si>
  <si>
    <t>FUENTE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</si>
  <si>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</si>
  <si>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</si>
  <si>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</si>
  <si>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</si>
  <si>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</si>
  <si>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</si>
  <si>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</si>
  <si>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</si>
  <si>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</si>
  <si>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</si>
  <si>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</si>
  <si>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</si>
  <si>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PAGOS</t>
  </si>
  <si>
    <t>A</t>
  </si>
  <si>
    <t>01</t>
  </si>
  <si>
    <t>Nación</t>
  </si>
  <si>
    <t>SALARIO</t>
  </si>
  <si>
    <t>02</t>
  </si>
  <si>
    <t>CONTRIBUCIONES INHERENTES A LA NÓMINA</t>
  </si>
  <si>
    <t>03</t>
  </si>
  <si>
    <t>REMUNERACIONES NO CONSTITUTIVAS DE FACTOR SALARIAL</t>
  </si>
  <si>
    <t>ADQUISICIONES DIFERENTES DE ACTIVOS</t>
  </si>
  <si>
    <t>04</t>
  </si>
  <si>
    <t>SSF</t>
  </si>
  <si>
    <t>012</t>
  </si>
  <si>
    <t>INCAPACIDADES Y LICENCIAS DE MATERNIDAD Y PATERNIDAD (NO DE PENSIONES)</t>
  </si>
  <si>
    <t>08</t>
  </si>
  <si>
    <t>IMPUESTOS</t>
  </si>
  <si>
    <t>C</t>
  </si>
  <si>
    <t>3501</t>
  </si>
  <si>
    <t>0200</t>
  </si>
  <si>
    <t>2</t>
  </si>
  <si>
    <t>16</t>
  </si>
  <si>
    <t>OTROS GASTOS DE PERSONAL - DISTRIBUCIÓN PREVIO CONCEPTO DGPPN</t>
  </si>
  <si>
    <t>FORTALECIMIENTO DE LOS SERVICIOS BRINDADOS A LOS USUARIOS DE COMERCIO EXTERIOR A NIVEL  NACIONAL</t>
  </si>
  <si>
    <t>GASTOS DE FUNCIONAMIENTO</t>
  </si>
  <si>
    <t>GASTOS DE PERSONAL</t>
  </si>
  <si>
    <t>ADQUISICION DE BIENES Y SERVICIOS</t>
  </si>
  <si>
    <t>TRANSFERENCIAS CORRIENTES</t>
  </si>
  <si>
    <t>GASTOS POR TRIBUTOS, MULTAS, SANCIONES E INTERESES DE MORA</t>
  </si>
  <si>
    <t xml:space="preserve">GASTOS DE INVERSION </t>
  </si>
  <si>
    <t>TOTAL PRESUPUESTO A+C</t>
  </si>
  <si>
    <t>APR. VIGENTE DESPUES DE BLOQUEOS</t>
  </si>
  <si>
    <t>PAGO/  APR</t>
  </si>
  <si>
    <t>MINISTERIO DE COMERCIO INDUSTRIA Y TURISMO</t>
  </si>
  <si>
    <t>EJECUCION PRESUPUESTAL ACUMULADA CON CORTE AL 31 DE OCTUBRE DE 2021</t>
  </si>
  <si>
    <t xml:space="preserve">UNDAD EJECUTORA 3501-02 DIRECCION GENERAL DE COMERCIO EXTERIOR </t>
  </si>
  <si>
    <t>FECHA DE GENERACION: NOVIEMBRE 02 DE 2021</t>
  </si>
  <si>
    <t xml:space="preserve">Fuente : Sistema Integrado de Información Financiera SIIF Nación </t>
  </si>
  <si>
    <t xml:space="preserve">Nota No. 1 : Ley  No. 2063 del  28 de noviembre de 2020" Por la cual se decreta el presupuesto de rentas y recursos de capital y ley de apropiaciones para la vigencia fiscal del 1° de Enero al 31 de diciembre de 2021" </t>
  </si>
  <si>
    <t>Nota No. 2 : Decreto No. 1805  del  31 de diciembre de 2020" Por el cual se liquida el presupuesto General de la Nación para la vigencia fiscal de 2021, se detallan las apropiaciones y se clasifican y definen los gastos"</t>
  </si>
  <si>
    <t>COMP/  APR</t>
  </si>
  <si>
    <t>OBLIG /  APR</t>
  </si>
  <si>
    <t>APROPIACION SIN COMPROMETER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</si>
</sst>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1240A]&quot;$&quot;\ #,##0.00;\-&quot;$&quot;\ #,##0.00"/>
    <numFmt numFmtId="165" formatCode="#,##0.00_ ;\-#,##0.00\ "/>
    <numFmt numFmtId="166" formatCode="[$-1240A]&quot;$&quot;\ #,##0.00;\(&quot;$&quot;\ #,##0.00\)"/>
  </numFmts>
  <fonts count="13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b/>
      <sz val="12"/>
      <color rgb="FF000000"/>
      <name val="Arial Narrow"/>
      <family val="2"/>
    </font>
    <font>
      <sz val="12"/>
      <name val="Arial Narrow"/>
      <family val="2"/>
    </font>
    <font>
      <sz val="8"/>
      <name val="Calibri"/>
      <family val="2"/>
    </font>
    <font>
      <sz val="8"/>
      <color theme="0"/>
      <name val="Arial"/>
      <family val="2"/>
    </font>
    <font>
      <sz val="8"/>
      <color rgb="FF000000"/>
      <name val="Arial"/>
      <family val="2"/>
    </font>
    <font>
      <sz val="8"/>
      <name val="Arial"/>
      <family val="2"/>
    </font>
    <font>
      <b/>
      <sz val="8"/>
      <color rgb="FF000000"/>
      <name val="Arial"/>
      <family val="2"/>
    </font>
    <font>
      <b/>
      <sz val="8"/>
      <name val="Arial"/>
      <family val="2"/>
    </font>
    <font>
      <sz val="7"/>
      <name val="Arial"/>
      <family val="2"/>
    </font>
    <font>
      <sz val="7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-0.499984740745262"/>
        <bgColor indexed="64"/>
      </patternFill>
    </fill>
  </fills>
  <borders count="3">
    <border>
      <left/>
      <right/>
      <top/>
      <bottom/>
      <diagonal/>
    </border>
    <border>
      <left style="thick">
        <color rgb="FFD3D3D3"/>
      </left>
      <right style="thick">
        <color rgb="FFD3D3D3"/>
      </right>
      <top style="thick">
        <color rgb="FFD3D3D3"/>
      </top>
      <bottom style="thick">
        <color rgb="FFD3D3D3"/>
      </bottom>
      <diagonal/>
    </border>
    <border>
      <left style="thick">
        <color rgb="FFD3D3D3"/>
      </left>
      <right style="thick">
        <color rgb="FFD3D3D3"/>
      </right>
      <top/>
      <bottom style="thick">
        <color rgb="FFD3D3D3"/>
      </bottom>
      <diagonal/>
    </border>
  </borders>
  <cellStyleXfs count="1">
    <xf numFmtId="0" fontId="0" fillId="0" borderId="0"/>
  </cellStyleXfs>
  <cellXfs count="30">
    <xf numFmtId="0" fontId="1" fillId="0" borderId="0" xfId="0" applyFont="1" applyFill="1" applyBorder="1"/>
    <xf numFmtId="10" fontId="1" fillId="0" borderId="0" xfId="0" applyNumberFormat="1" applyFont="1" applyFill="1" applyBorder="1"/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right" vertical="center" wrapText="1"/>
    </xf>
    <xf numFmtId="10" fontId="1" fillId="0" borderId="0" xfId="0" applyNumberFormat="1" applyFont="1" applyFill="1" applyBorder="1" applyAlignment="1">
      <alignment horizontal="right" vertical="center" wrapText="1"/>
    </xf>
    <xf numFmtId="0" fontId="2" fillId="0" borderId="0" xfId="0" applyNumberFormat="1" applyFont="1" applyFill="1" applyBorder="1" applyAlignment="1">
      <alignment horizontal="center" vertical="center" wrapText="1" readingOrder="1"/>
    </xf>
    <xf numFmtId="0" fontId="7" fillId="0" borderId="1" xfId="0" applyNumberFormat="1" applyFont="1" applyFill="1" applyBorder="1" applyAlignment="1">
      <alignment horizontal="left" vertical="center" wrapText="1" readingOrder="1"/>
    </xf>
    <xf numFmtId="164" fontId="7" fillId="0" borderId="1" xfId="0" applyNumberFormat="1" applyFont="1" applyFill="1" applyBorder="1" applyAlignment="1">
      <alignment horizontal="right" vertical="center" wrapText="1" readingOrder="1"/>
    </xf>
    <xf numFmtId="165" fontId="8" fillId="0" borderId="1" xfId="0" applyNumberFormat="1" applyFont="1" applyFill="1" applyBorder="1" applyAlignment="1">
      <alignment horizontal="right" vertical="center" wrapText="1"/>
    </xf>
    <xf numFmtId="10" fontId="8" fillId="0" borderId="1" xfId="0" applyNumberFormat="1" applyFont="1" applyFill="1" applyBorder="1" applyAlignment="1">
      <alignment horizontal="right" vertical="center" wrapText="1"/>
    </xf>
    <xf numFmtId="165" fontId="7" fillId="0" borderId="1" xfId="0" applyNumberFormat="1" applyFont="1" applyFill="1" applyBorder="1" applyAlignment="1">
      <alignment horizontal="right" vertical="center" wrapText="1" readingOrder="1"/>
    </xf>
    <xf numFmtId="0" fontId="8" fillId="0" borderId="0" xfId="0" applyFont="1" applyFill="1" applyBorder="1"/>
    <xf numFmtId="0" fontId="1" fillId="0" borderId="0" xfId="0" applyFont="1" applyFill="1" applyBorder="1" applyAlignment="1">
      <alignment horizontal="right" readingOrder="1"/>
    </xf>
    <xf numFmtId="0" fontId="7" fillId="0" borderId="0" xfId="0" applyFont="1" applyFill="1" applyBorder="1" applyAlignment="1">
      <alignment horizontal="right" vertical="center" wrapText="1" readingOrder="1"/>
    </xf>
    <xf numFmtId="10" fontId="1" fillId="0" borderId="0" xfId="0" applyNumberFormat="1" applyFont="1" applyFill="1" applyBorder="1" applyAlignment="1">
      <alignment horizontal="right"/>
    </xf>
    <xf numFmtId="0" fontId="9" fillId="2" borderId="1" xfId="0" applyNumberFormat="1" applyFont="1" applyFill="1" applyBorder="1" applyAlignment="1">
      <alignment horizontal="left" vertical="center" wrapText="1" readingOrder="1"/>
    </xf>
    <xf numFmtId="164" fontId="9" fillId="2" borderId="1" xfId="0" applyNumberFormat="1" applyFont="1" applyFill="1" applyBorder="1" applyAlignment="1">
      <alignment horizontal="right" vertical="center" wrapText="1" readingOrder="1"/>
    </xf>
    <xf numFmtId="165" fontId="10" fillId="2" borderId="1" xfId="0" applyNumberFormat="1" applyFont="1" applyFill="1" applyBorder="1" applyAlignment="1">
      <alignment horizontal="right" vertical="center" wrapText="1"/>
    </xf>
    <xf numFmtId="10" fontId="10" fillId="2" borderId="1" xfId="0" applyNumberFormat="1" applyFont="1" applyFill="1" applyBorder="1" applyAlignment="1">
      <alignment horizontal="right" vertical="center" wrapText="1"/>
    </xf>
    <xf numFmtId="0" fontId="6" fillId="3" borderId="2" xfId="0" applyNumberFormat="1" applyFont="1" applyFill="1" applyBorder="1" applyAlignment="1">
      <alignment horizontal="center" vertical="center" wrapText="1" readingOrder="1"/>
    </xf>
    <xf numFmtId="0" fontId="6" fillId="3" borderId="2" xfId="0" applyFont="1" applyFill="1" applyBorder="1" applyAlignment="1">
      <alignment horizontal="center" vertical="center" wrapText="1"/>
    </xf>
    <xf numFmtId="0" fontId="11" fillId="0" borderId="0" xfId="0" applyFont="1" applyFill="1" applyBorder="1"/>
    <xf numFmtId="4" fontId="11" fillId="0" borderId="0" xfId="0" applyNumberFormat="1" applyFont="1" applyFill="1" applyBorder="1"/>
    <xf numFmtId="166" fontId="11" fillId="0" borderId="0" xfId="0" applyNumberFormat="1" applyFont="1" applyFill="1" applyBorder="1"/>
    <xf numFmtId="0" fontId="12" fillId="0" borderId="0" xfId="0" applyFont="1" applyFill="1" applyBorder="1"/>
    <xf numFmtId="0" fontId="3" fillId="0" borderId="0" xfId="0" applyNumberFormat="1" applyFont="1" applyFill="1" applyBorder="1" applyAlignment="1">
      <alignment horizontal="center" vertical="center" wrapText="1" readingOrder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 readingOrder="1"/>
    </xf>
    <xf numFmtId="0" fontId="9" fillId="2" borderId="1" xfId="0" applyNumberFormat="1" applyFont="1" applyFill="1" applyBorder="1" applyAlignment="1">
      <alignment horizontal="center" vertical="center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0</xdr:rowOff>
    </xdr:from>
    <xdr:to>
      <xdr:col>8</xdr:col>
      <xdr:colOff>132936</xdr:colOff>
      <xdr:row>2</xdr:row>
      <xdr:rowOff>149915</xdr:rowOff>
    </xdr:to>
    <xdr:pic>
      <xdr:nvPicPr>
        <xdr:cNvPr id="2" name="Imagen 1" descr="cid:A1151BFF-0E8C-41C0-A184-8A0FA5990D6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0"/>
          <a:ext cx="2666586" cy="540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41"/>
  <sheetViews>
    <sheetView showGridLines="0" tabSelected="1" topLeftCell="A4" workbookViewId="0">
      <selection activeCell="I7" sqref="I7"/>
    </sheetView>
  </sheetViews>
  <sheetFormatPr baseColWidth="10" defaultRowHeight="15" x14ac:dyDescent="0.25"/>
  <cols>
    <col min="1" max="1" width="4.28515625" customWidth="1"/>
    <col min="2" max="2" width="4.85546875" customWidth="1"/>
    <col min="3" max="3" width="5.42578125" customWidth="1"/>
    <col min="4" max="4" width="4.5703125" customWidth="1"/>
    <col min="5" max="5" width="4.85546875" customWidth="1"/>
    <col min="6" max="6" width="6.42578125" customWidth="1"/>
    <col min="7" max="8" width="4" customWidth="1"/>
    <col min="9" max="9" width="27.5703125" customWidth="1"/>
    <col min="10" max="10" width="15.7109375" customWidth="1"/>
    <col min="11" max="11" width="14.42578125" customWidth="1"/>
    <col min="12" max="12" width="13.28515625" customWidth="1"/>
    <col min="13" max="13" width="15.85546875" customWidth="1"/>
    <col min="14" max="14" width="13.7109375" customWidth="1"/>
    <col min="15" max="15" width="15.5703125" customWidth="1"/>
    <col min="16" max="16" width="16" customWidth="1"/>
    <col min="17" max="17" width="13.85546875" customWidth="1"/>
    <col min="18" max="18" width="15.85546875" customWidth="1"/>
    <col min="19" max="19" width="14.85546875" customWidth="1"/>
    <col min="20" max="20" width="15.28515625" customWidth="1"/>
    <col min="21" max="21" width="13.85546875" customWidth="1"/>
    <col min="22" max="22" width="6.5703125" customWidth="1"/>
    <col min="23" max="23" width="6.7109375" customWidth="1"/>
    <col min="24" max="24" width="6.140625" customWidth="1"/>
  </cols>
  <sheetData>
    <row r="2" spans="1:25" ht="15.75" x14ac:dyDescent="0.25">
      <c r="A2" s="25" t="s">
        <v>50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</row>
    <row r="3" spans="1:25" ht="15.75" x14ac:dyDescent="0.25">
      <c r="A3" s="25" t="s">
        <v>51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</row>
    <row r="4" spans="1:25" ht="15.75" x14ac:dyDescent="0.25">
      <c r="A4" s="25" t="s">
        <v>52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</row>
    <row r="5" spans="1:25" x14ac:dyDescent="0.25">
      <c r="A5" s="5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7" t="s">
        <v>53</v>
      </c>
      <c r="V5" s="27"/>
      <c r="W5" s="27"/>
      <c r="X5" s="27"/>
    </row>
    <row r="6" spans="1:25" ht="43.5" customHeight="1" thickBot="1" x14ac:dyDescent="0.3">
      <c r="A6" s="19" t="s">
        <v>0</v>
      </c>
      <c r="B6" s="19" t="s">
        <v>1</v>
      </c>
      <c r="C6" s="19" t="s">
        <v>2</v>
      </c>
      <c r="D6" s="19" t="s">
        <v>3</v>
      </c>
      <c r="E6" s="19" t="s">
        <v>4</v>
      </c>
      <c r="F6" s="19" t="s">
        <v>5</v>
      </c>
      <c r="G6" s="19" t="s">
        <v>6</v>
      </c>
      <c r="H6" s="19" t="s">
        <v>7</v>
      </c>
      <c r="I6" s="19" t="s">
        <v>8</v>
      </c>
      <c r="J6" s="19" t="s">
        <v>9</v>
      </c>
      <c r="K6" s="19" t="s">
        <v>10</v>
      </c>
      <c r="L6" s="19" t="s">
        <v>11</v>
      </c>
      <c r="M6" s="19" t="s">
        <v>12</v>
      </c>
      <c r="N6" s="19" t="s">
        <v>13</v>
      </c>
      <c r="O6" s="19" t="s">
        <v>48</v>
      </c>
      <c r="P6" s="19" t="s">
        <v>14</v>
      </c>
      <c r="Q6" s="19" t="s">
        <v>15</v>
      </c>
      <c r="R6" s="19" t="s">
        <v>16</v>
      </c>
      <c r="S6" s="19" t="s">
        <v>17</v>
      </c>
      <c r="T6" s="19" t="s">
        <v>18</v>
      </c>
      <c r="U6" s="20" t="s">
        <v>59</v>
      </c>
      <c r="V6" s="20" t="s">
        <v>57</v>
      </c>
      <c r="W6" s="20" t="s">
        <v>58</v>
      </c>
      <c r="X6" s="20" t="s">
        <v>49</v>
      </c>
    </row>
    <row r="7" spans="1:25" ht="35.1" customHeight="1" thickTop="1" thickBot="1" x14ac:dyDescent="0.3">
      <c r="A7" s="28" t="s">
        <v>19</v>
      </c>
      <c r="B7" s="28"/>
      <c r="C7" s="28"/>
      <c r="D7" s="28"/>
      <c r="E7" s="28"/>
      <c r="F7" s="28"/>
      <c r="G7" s="28"/>
      <c r="H7" s="28"/>
      <c r="I7" s="6" t="s">
        <v>41</v>
      </c>
      <c r="J7" s="7">
        <f>+J8+J13+J15+J17</f>
        <v>15302852000</v>
      </c>
      <c r="K7" s="7">
        <f t="shared" ref="K7:T7" si="0">+K8+K13+K15+K17</f>
        <v>0</v>
      </c>
      <c r="L7" s="7">
        <f t="shared" si="0"/>
        <v>0</v>
      </c>
      <c r="M7" s="7">
        <f t="shared" si="0"/>
        <v>15302852000</v>
      </c>
      <c r="N7" s="7">
        <f t="shared" si="0"/>
        <v>307683000</v>
      </c>
      <c r="O7" s="7">
        <f t="shared" si="0"/>
        <v>14995169000</v>
      </c>
      <c r="P7" s="7">
        <f t="shared" si="0"/>
        <v>14833061421.01</v>
      </c>
      <c r="Q7" s="7">
        <f t="shared" si="0"/>
        <v>162107578.99000001</v>
      </c>
      <c r="R7" s="7">
        <f t="shared" si="0"/>
        <v>11508573861.040001</v>
      </c>
      <c r="S7" s="7">
        <f t="shared" si="0"/>
        <v>11056926137.48</v>
      </c>
      <c r="T7" s="7">
        <f t="shared" si="0"/>
        <v>11056926137.48</v>
      </c>
      <c r="U7" s="8">
        <f>+O7-R7</f>
        <v>3486595138.9599991</v>
      </c>
      <c r="V7" s="9">
        <f>+R7/O7</f>
        <v>0.7674854388796819</v>
      </c>
      <c r="W7" s="9">
        <f>+S7/O7</f>
        <v>0.73736589013968434</v>
      </c>
      <c r="X7" s="9">
        <f>+T7/O7</f>
        <v>0.73736589013968434</v>
      </c>
      <c r="Y7" s="1"/>
    </row>
    <row r="8" spans="1:25" ht="35.1" customHeight="1" thickTop="1" thickBot="1" x14ac:dyDescent="0.3">
      <c r="A8" s="29" t="s">
        <v>19</v>
      </c>
      <c r="B8" s="29"/>
      <c r="C8" s="29"/>
      <c r="D8" s="29"/>
      <c r="E8" s="29"/>
      <c r="F8" s="29"/>
      <c r="G8" s="29"/>
      <c r="H8" s="29"/>
      <c r="I8" s="15" t="s">
        <v>42</v>
      </c>
      <c r="J8" s="16">
        <f>SUM(J9:J12)</f>
        <v>13248697000</v>
      </c>
      <c r="K8" s="16">
        <f t="shared" ref="K8:T8" si="1">SUM(K9:K12)</f>
        <v>0</v>
      </c>
      <c r="L8" s="16">
        <f t="shared" si="1"/>
        <v>0</v>
      </c>
      <c r="M8" s="16">
        <f t="shared" si="1"/>
        <v>13248697000</v>
      </c>
      <c r="N8" s="16">
        <f t="shared" si="1"/>
        <v>307683000</v>
      </c>
      <c r="O8" s="16">
        <f t="shared" si="1"/>
        <v>12941014000</v>
      </c>
      <c r="P8" s="16">
        <f t="shared" si="1"/>
        <v>12938014000</v>
      </c>
      <c r="Q8" s="16">
        <f t="shared" si="1"/>
        <v>3000000</v>
      </c>
      <c r="R8" s="16">
        <f t="shared" si="1"/>
        <v>9754455652</v>
      </c>
      <c r="S8" s="16">
        <f t="shared" si="1"/>
        <v>9754455652</v>
      </c>
      <c r="T8" s="16">
        <f t="shared" si="1"/>
        <v>9754455652</v>
      </c>
      <c r="U8" s="17">
        <f t="shared" ref="U8:U21" si="2">+O8-R8</f>
        <v>3186558348</v>
      </c>
      <c r="V8" s="18">
        <f t="shared" ref="V8:V21" si="3">+R8/O8</f>
        <v>0.75376285444092717</v>
      </c>
      <c r="W8" s="18">
        <f t="shared" ref="W8:W21" si="4">+S8/O8</f>
        <v>0.75376285444092717</v>
      </c>
      <c r="X8" s="18">
        <f t="shared" ref="X8:X21" si="5">+T8/O8</f>
        <v>0.75376285444092717</v>
      </c>
      <c r="Y8" s="1"/>
    </row>
    <row r="9" spans="1:25" ht="35.1" customHeight="1" thickTop="1" thickBot="1" x14ac:dyDescent="0.3">
      <c r="A9" s="28" t="s">
        <v>19</v>
      </c>
      <c r="B9" s="28" t="s">
        <v>20</v>
      </c>
      <c r="C9" s="28" t="s">
        <v>20</v>
      </c>
      <c r="D9" s="28" t="s">
        <v>20</v>
      </c>
      <c r="E9" s="28"/>
      <c r="F9" s="28" t="s">
        <v>21</v>
      </c>
      <c r="G9" s="28" t="s">
        <v>38</v>
      </c>
      <c r="H9" s="28" t="s">
        <v>29</v>
      </c>
      <c r="I9" s="6" t="s">
        <v>22</v>
      </c>
      <c r="J9" s="7">
        <v>8724098000</v>
      </c>
      <c r="K9" s="7">
        <v>0</v>
      </c>
      <c r="L9" s="7">
        <v>0</v>
      </c>
      <c r="M9" s="7">
        <v>8724098000</v>
      </c>
      <c r="N9" s="7">
        <v>0</v>
      </c>
      <c r="O9" s="10">
        <f t="shared" ref="O9:O12" si="6">+M9-N9</f>
        <v>8724098000</v>
      </c>
      <c r="P9" s="7">
        <v>8724098000</v>
      </c>
      <c r="Q9" s="7">
        <v>0</v>
      </c>
      <c r="R9" s="7">
        <v>6653350818</v>
      </c>
      <c r="S9" s="7">
        <v>6653350818</v>
      </c>
      <c r="T9" s="7">
        <v>6653350818</v>
      </c>
      <c r="U9" s="8">
        <f t="shared" si="2"/>
        <v>2070747182</v>
      </c>
      <c r="V9" s="9">
        <f t="shared" si="3"/>
        <v>0.76264054094761424</v>
      </c>
      <c r="W9" s="9">
        <f t="shared" si="4"/>
        <v>0.76264054094761424</v>
      </c>
      <c r="X9" s="9">
        <f t="shared" si="5"/>
        <v>0.76264054094761424</v>
      </c>
      <c r="Y9" s="1"/>
    </row>
    <row r="10" spans="1:25" ht="35.1" customHeight="1" thickTop="1" thickBot="1" x14ac:dyDescent="0.3">
      <c r="A10" s="28" t="s">
        <v>19</v>
      </c>
      <c r="B10" s="28" t="s">
        <v>20</v>
      </c>
      <c r="C10" s="28" t="s">
        <v>20</v>
      </c>
      <c r="D10" s="28" t="s">
        <v>23</v>
      </c>
      <c r="E10" s="28"/>
      <c r="F10" s="28" t="s">
        <v>21</v>
      </c>
      <c r="G10" s="28" t="s">
        <v>38</v>
      </c>
      <c r="H10" s="28" t="s">
        <v>29</v>
      </c>
      <c r="I10" s="6" t="s">
        <v>24</v>
      </c>
      <c r="J10" s="7">
        <v>3174539000</v>
      </c>
      <c r="K10" s="7">
        <v>0</v>
      </c>
      <c r="L10" s="7">
        <v>0</v>
      </c>
      <c r="M10" s="7">
        <v>3174539000</v>
      </c>
      <c r="N10" s="7">
        <v>0</v>
      </c>
      <c r="O10" s="10">
        <f t="shared" si="6"/>
        <v>3174539000</v>
      </c>
      <c r="P10" s="7">
        <v>3174539000</v>
      </c>
      <c r="Q10" s="7">
        <v>0</v>
      </c>
      <c r="R10" s="7">
        <v>2416235248</v>
      </c>
      <c r="S10" s="7">
        <v>2416235248</v>
      </c>
      <c r="T10" s="7">
        <v>2416235248</v>
      </c>
      <c r="U10" s="8">
        <f t="shared" si="2"/>
        <v>758303752</v>
      </c>
      <c r="V10" s="9">
        <f t="shared" si="3"/>
        <v>0.76112948935262725</v>
      </c>
      <c r="W10" s="9">
        <f t="shared" si="4"/>
        <v>0.76112948935262725</v>
      </c>
      <c r="X10" s="9">
        <f t="shared" si="5"/>
        <v>0.76112948935262725</v>
      </c>
      <c r="Y10" s="1"/>
    </row>
    <row r="11" spans="1:25" ht="35.1" customHeight="1" thickTop="1" thickBot="1" x14ac:dyDescent="0.3">
      <c r="A11" s="28" t="s">
        <v>19</v>
      </c>
      <c r="B11" s="28" t="s">
        <v>20</v>
      </c>
      <c r="C11" s="28" t="s">
        <v>20</v>
      </c>
      <c r="D11" s="28" t="s">
        <v>25</v>
      </c>
      <c r="E11" s="28"/>
      <c r="F11" s="28" t="s">
        <v>21</v>
      </c>
      <c r="G11" s="28" t="s">
        <v>38</v>
      </c>
      <c r="H11" s="28" t="s">
        <v>29</v>
      </c>
      <c r="I11" s="6" t="s">
        <v>26</v>
      </c>
      <c r="J11" s="7">
        <v>1042377000</v>
      </c>
      <c r="K11" s="7">
        <v>0</v>
      </c>
      <c r="L11" s="7">
        <v>0</v>
      </c>
      <c r="M11" s="7">
        <v>1042377000</v>
      </c>
      <c r="N11" s="7">
        <v>0</v>
      </c>
      <c r="O11" s="10">
        <f t="shared" si="6"/>
        <v>1042377000</v>
      </c>
      <c r="P11" s="7">
        <v>1039377000</v>
      </c>
      <c r="Q11" s="7">
        <v>3000000</v>
      </c>
      <c r="R11" s="7">
        <v>684869586</v>
      </c>
      <c r="S11" s="7">
        <v>684869586</v>
      </c>
      <c r="T11" s="7">
        <v>684869586</v>
      </c>
      <c r="U11" s="8">
        <f t="shared" si="2"/>
        <v>357507414</v>
      </c>
      <c r="V11" s="9">
        <f t="shared" si="3"/>
        <v>0.65702676286986383</v>
      </c>
      <c r="W11" s="9">
        <f t="shared" si="4"/>
        <v>0.65702676286986383</v>
      </c>
      <c r="X11" s="9">
        <f t="shared" si="5"/>
        <v>0.65702676286986383</v>
      </c>
      <c r="Y11" s="1"/>
    </row>
    <row r="12" spans="1:25" ht="35.1" customHeight="1" thickTop="1" thickBot="1" x14ac:dyDescent="0.3">
      <c r="A12" s="28" t="s">
        <v>19</v>
      </c>
      <c r="B12" s="28" t="s">
        <v>20</v>
      </c>
      <c r="C12" s="28" t="s">
        <v>20</v>
      </c>
      <c r="D12" s="28" t="s">
        <v>28</v>
      </c>
      <c r="E12" s="28"/>
      <c r="F12" s="28" t="s">
        <v>21</v>
      </c>
      <c r="G12" s="28" t="s">
        <v>38</v>
      </c>
      <c r="H12" s="28" t="s">
        <v>29</v>
      </c>
      <c r="I12" s="6" t="s">
        <v>39</v>
      </c>
      <c r="J12" s="7">
        <v>307683000</v>
      </c>
      <c r="K12" s="7">
        <v>0</v>
      </c>
      <c r="L12" s="7">
        <v>0</v>
      </c>
      <c r="M12" s="7">
        <v>307683000</v>
      </c>
      <c r="N12" s="7">
        <v>307683000</v>
      </c>
      <c r="O12" s="10">
        <f t="shared" si="6"/>
        <v>0</v>
      </c>
      <c r="P12" s="7">
        <v>0</v>
      </c>
      <c r="Q12" s="7">
        <v>0</v>
      </c>
      <c r="R12" s="7">
        <v>0</v>
      </c>
      <c r="S12" s="7">
        <v>0</v>
      </c>
      <c r="T12" s="7">
        <v>0</v>
      </c>
      <c r="U12" s="8">
        <f t="shared" si="2"/>
        <v>0</v>
      </c>
      <c r="V12" s="9">
        <v>0</v>
      </c>
      <c r="W12" s="9">
        <v>0</v>
      </c>
      <c r="X12" s="9">
        <v>0</v>
      </c>
      <c r="Y12" s="1"/>
    </row>
    <row r="13" spans="1:25" ht="35.1" customHeight="1" thickTop="1" thickBot="1" x14ac:dyDescent="0.3">
      <c r="A13" s="29" t="s">
        <v>19</v>
      </c>
      <c r="B13" s="29"/>
      <c r="C13" s="29"/>
      <c r="D13" s="29"/>
      <c r="E13" s="29"/>
      <c r="F13" s="29"/>
      <c r="G13" s="29"/>
      <c r="H13" s="29"/>
      <c r="I13" s="15" t="s">
        <v>43</v>
      </c>
      <c r="J13" s="16">
        <f>+J14</f>
        <v>1916845000</v>
      </c>
      <c r="K13" s="16">
        <f t="shared" ref="K13:T13" si="7">+K14</f>
        <v>0</v>
      </c>
      <c r="L13" s="16">
        <f t="shared" si="7"/>
        <v>0</v>
      </c>
      <c r="M13" s="16">
        <f t="shared" si="7"/>
        <v>1916845000</v>
      </c>
      <c r="N13" s="16">
        <f t="shared" si="7"/>
        <v>0</v>
      </c>
      <c r="O13" s="16">
        <f t="shared" si="7"/>
        <v>1916845000</v>
      </c>
      <c r="P13" s="16">
        <f t="shared" si="7"/>
        <v>1761672421.01</v>
      </c>
      <c r="Q13" s="16">
        <f t="shared" si="7"/>
        <v>155172578.99000001</v>
      </c>
      <c r="R13" s="16">
        <f t="shared" si="7"/>
        <v>1694935556.04</v>
      </c>
      <c r="S13" s="16">
        <f t="shared" si="7"/>
        <v>1243287832.48</v>
      </c>
      <c r="T13" s="16">
        <f t="shared" si="7"/>
        <v>1243287832.48</v>
      </c>
      <c r="U13" s="17">
        <f t="shared" si="2"/>
        <v>221909443.96000004</v>
      </c>
      <c r="V13" s="18">
        <f t="shared" si="3"/>
        <v>0.88423193113684206</v>
      </c>
      <c r="W13" s="18">
        <f t="shared" si="4"/>
        <v>0.6486115635223505</v>
      </c>
      <c r="X13" s="18">
        <f t="shared" si="5"/>
        <v>0.6486115635223505</v>
      </c>
      <c r="Y13" s="1"/>
    </row>
    <row r="14" spans="1:25" ht="35.1" customHeight="1" thickTop="1" thickBot="1" x14ac:dyDescent="0.3">
      <c r="A14" s="28" t="s">
        <v>19</v>
      </c>
      <c r="B14" s="28" t="s">
        <v>23</v>
      </c>
      <c r="C14" s="28" t="s">
        <v>23</v>
      </c>
      <c r="D14" s="28"/>
      <c r="E14" s="28"/>
      <c r="F14" s="28" t="s">
        <v>21</v>
      </c>
      <c r="G14" s="28" t="s">
        <v>38</v>
      </c>
      <c r="H14" s="28" t="s">
        <v>29</v>
      </c>
      <c r="I14" s="6" t="s">
        <v>27</v>
      </c>
      <c r="J14" s="7">
        <v>1916845000</v>
      </c>
      <c r="K14" s="7">
        <v>0</v>
      </c>
      <c r="L14" s="7">
        <v>0</v>
      </c>
      <c r="M14" s="7">
        <v>1916845000</v>
      </c>
      <c r="N14" s="7">
        <v>0</v>
      </c>
      <c r="O14" s="10">
        <f t="shared" ref="O14:O20" si="8">+M14-N14</f>
        <v>1916845000</v>
      </c>
      <c r="P14" s="7">
        <v>1761672421.01</v>
      </c>
      <c r="Q14" s="7">
        <v>155172578.99000001</v>
      </c>
      <c r="R14" s="7">
        <v>1694935556.04</v>
      </c>
      <c r="S14" s="7">
        <v>1243287832.48</v>
      </c>
      <c r="T14" s="7">
        <v>1243287832.48</v>
      </c>
      <c r="U14" s="8">
        <f t="shared" si="2"/>
        <v>221909443.96000004</v>
      </c>
      <c r="V14" s="9">
        <f t="shared" si="3"/>
        <v>0.88423193113684206</v>
      </c>
      <c r="W14" s="9">
        <f t="shared" si="4"/>
        <v>0.6486115635223505</v>
      </c>
      <c r="X14" s="9">
        <f t="shared" si="5"/>
        <v>0.6486115635223505</v>
      </c>
      <c r="Y14" s="1"/>
    </row>
    <row r="15" spans="1:25" ht="35.1" customHeight="1" thickTop="1" thickBot="1" x14ac:dyDescent="0.3">
      <c r="A15" s="29" t="s">
        <v>19</v>
      </c>
      <c r="B15" s="29"/>
      <c r="C15" s="29"/>
      <c r="D15" s="29"/>
      <c r="E15" s="29"/>
      <c r="F15" s="29"/>
      <c r="G15" s="29"/>
      <c r="H15" s="29"/>
      <c r="I15" s="15" t="s">
        <v>44</v>
      </c>
      <c r="J15" s="16">
        <f>+J16</f>
        <v>133375000</v>
      </c>
      <c r="K15" s="16">
        <f t="shared" ref="K15:T15" si="9">+K16</f>
        <v>0</v>
      </c>
      <c r="L15" s="16">
        <f t="shared" si="9"/>
        <v>0</v>
      </c>
      <c r="M15" s="16">
        <f t="shared" si="9"/>
        <v>133375000</v>
      </c>
      <c r="N15" s="16">
        <f t="shared" si="9"/>
        <v>0</v>
      </c>
      <c r="O15" s="16">
        <f t="shared" si="9"/>
        <v>133375000</v>
      </c>
      <c r="P15" s="16">
        <f t="shared" si="9"/>
        <v>133375000</v>
      </c>
      <c r="Q15" s="16">
        <f t="shared" si="9"/>
        <v>0</v>
      </c>
      <c r="R15" s="16">
        <f t="shared" si="9"/>
        <v>59182653</v>
      </c>
      <c r="S15" s="16">
        <f t="shared" si="9"/>
        <v>59182653</v>
      </c>
      <c r="T15" s="16">
        <f t="shared" si="9"/>
        <v>59182653</v>
      </c>
      <c r="U15" s="17">
        <f t="shared" si="2"/>
        <v>74192347</v>
      </c>
      <c r="V15" s="18">
        <f t="shared" si="3"/>
        <v>0.44373123149015931</v>
      </c>
      <c r="W15" s="18">
        <f t="shared" si="4"/>
        <v>0.44373123149015931</v>
      </c>
      <c r="X15" s="18">
        <f t="shared" si="5"/>
        <v>0.44373123149015931</v>
      </c>
      <c r="Y15" s="1"/>
    </row>
    <row r="16" spans="1:25" ht="35.1" customHeight="1" thickTop="1" thickBot="1" x14ac:dyDescent="0.3">
      <c r="A16" s="28" t="s">
        <v>19</v>
      </c>
      <c r="B16" s="28" t="s">
        <v>25</v>
      </c>
      <c r="C16" s="28" t="s">
        <v>28</v>
      </c>
      <c r="D16" s="28" t="s">
        <v>23</v>
      </c>
      <c r="E16" s="28" t="s">
        <v>30</v>
      </c>
      <c r="F16" s="28" t="s">
        <v>21</v>
      </c>
      <c r="G16" s="28" t="s">
        <v>38</v>
      </c>
      <c r="H16" s="28" t="s">
        <v>29</v>
      </c>
      <c r="I16" s="6" t="s">
        <v>31</v>
      </c>
      <c r="J16" s="7">
        <v>133375000</v>
      </c>
      <c r="K16" s="7">
        <v>0</v>
      </c>
      <c r="L16" s="7">
        <v>0</v>
      </c>
      <c r="M16" s="7">
        <v>133375000</v>
      </c>
      <c r="N16" s="7">
        <v>0</v>
      </c>
      <c r="O16" s="10">
        <f t="shared" si="8"/>
        <v>133375000</v>
      </c>
      <c r="P16" s="7">
        <v>133375000</v>
      </c>
      <c r="Q16" s="7">
        <v>0</v>
      </c>
      <c r="R16" s="7">
        <v>59182653</v>
      </c>
      <c r="S16" s="7">
        <v>59182653</v>
      </c>
      <c r="T16" s="7">
        <v>59182653</v>
      </c>
      <c r="U16" s="8">
        <f t="shared" si="2"/>
        <v>74192347</v>
      </c>
      <c r="V16" s="9">
        <f t="shared" si="3"/>
        <v>0.44373123149015931</v>
      </c>
      <c r="W16" s="9">
        <f t="shared" si="4"/>
        <v>0.44373123149015931</v>
      </c>
      <c r="X16" s="9">
        <f t="shared" si="5"/>
        <v>0.44373123149015931</v>
      </c>
      <c r="Y16" s="1"/>
    </row>
    <row r="17" spans="1:25" ht="35.1" customHeight="1" thickTop="1" thickBot="1" x14ac:dyDescent="0.3">
      <c r="A17" s="29" t="s">
        <v>19</v>
      </c>
      <c r="B17" s="29"/>
      <c r="C17" s="29"/>
      <c r="D17" s="29"/>
      <c r="E17" s="29"/>
      <c r="F17" s="29"/>
      <c r="G17" s="29"/>
      <c r="H17" s="29"/>
      <c r="I17" s="15" t="s">
        <v>45</v>
      </c>
      <c r="J17" s="16">
        <f>+J18</f>
        <v>3935000</v>
      </c>
      <c r="K17" s="16">
        <f t="shared" ref="K17:T17" si="10">+K18</f>
        <v>0</v>
      </c>
      <c r="L17" s="16">
        <f t="shared" si="10"/>
        <v>0</v>
      </c>
      <c r="M17" s="16">
        <f t="shared" si="10"/>
        <v>3935000</v>
      </c>
      <c r="N17" s="16">
        <f t="shared" si="10"/>
        <v>0</v>
      </c>
      <c r="O17" s="16">
        <f t="shared" si="10"/>
        <v>3935000</v>
      </c>
      <c r="P17" s="16">
        <f t="shared" si="10"/>
        <v>0</v>
      </c>
      <c r="Q17" s="16">
        <f t="shared" si="10"/>
        <v>3935000</v>
      </c>
      <c r="R17" s="16">
        <f t="shared" si="10"/>
        <v>0</v>
      </c>
      <c r="S17" s="16">
        <f t="shared" si="10"/>
        <v>0</v>
      </c>
      <c r="T17" s="16">
        <f t="shared" si="10"/>
        <v>0</v>
      </c>
      <c r="U17" s="17">
        <f t="shared" si="2"/>
        <v>3935000</v>
      </c>
      <c r="V17" s="18">
        <f t="shared" si="3"/>
        <v>0</v>
      </c>
      <c r="W17" s="18">
        <f t="shared" si="4"/>
        <v>0</v>
      </c>
      <c r="X17" s="18">
        <f t="shared" si="5"/>
        <v>0</v>
      </c>
      <c r="Y17" s="1"/>
    </row>
    <row r="18" spans="1:25" ht="35.1" customHeight="1" thickTop="1" thickBot="1" x14ac:dyDescent="0.3">
      <c r="A18" s="28" t="s">
        <v>19</v>
      </c>
      <c r="B18" s="28" t="s">
        <v>32</v>
      </c>
      <c r="C18" s="28" t="s">
        <v>20</v>
      </c>
      <c r="D18" s="28"/>
      <c r="E18" s="28"/>
      <c r="F18" s="28" t="s">
        <v>21</v>
      </c>
      <c r="G18" s="28" t="s">
        <v>38</v>
      </c>
      <c r="H18" s="28" t="s">
        <v>29</v>
      </c>
      <c r="I18" s="6" t="s">
        <v>33</v>
      </c>
      <c r="J18" s="7">
        <v>3935000</v>
      </c>
      <c r="K18" s="7">
        <v>0</v>
      </c>
      <c r="L18" s="7">
        <v>0</v>
      </c>
      <c r="M18" s="7">
        <v>3935000</v>
      </c>
      <c r="N18" s="7">
        <v>0</v>
      </c>
      <c r="O18" s="10">
        <f t="shared" si="8"/>
        <v>3935000</v>
      </c>
      <c r="P18" s="7">
        <v>0</v>
      </c>
      <c r="Q18" s="7">
        <v>3935000</v>
      </c>
      <c r="R18" s="7">
        <v>0</v>
      </c>
      <c r="S18" s="7">
        <v>0</v>
      </c>
      <c r="T18" s="7">
        <v>0</v>
      </c>
      <c r="U18" s="8">
        <f t="shared" si="2"/>
        <v>3935000</v>
      </c>
      <c r="V18" s="9">
        <f t="shared" si="3"/>
        <v>0</v>
      </c>
      <c r="W18" s="9">
        <f t="shared" si="4"/>
        <v>0</v>
      </c>
      <c r="X18" s="9">
        <f t="shared" si="5"/>
        <v>0</v>
      </c>
      <c r="Y18" s="1"/>
    </row>
    <row r="19" spans="1:25" ht="35.1" customHeight="1" thickTop="1" thickBot="1" x14ac:dyDescent="0.3">
      <c r="A19" s="29" t="s">
        <v>34</v>
      </c>
      <c r="B19" s="29"/>
      <c r="C19" s="29"/>
      <c r="D19" s="29"/>
      <c r="E19" s="29"/>
      <c r="F19" s="29"/>
      <c r="G19" s="29"/>
      <c r="H19" s="29"/>
      <c r="I19" s="15" t="s">
        <v>46</v>
      </c>
      <c r="J19" s="16">
        <f>+J20</f>
        <v>9493961000</v>
      </c>
      <c r="K19" s="16">
        <f t="shared" ref="K19:T19" si="11">+K20</f>
        <v>0</v>
      </c>
      <c r="L19" s="16">
        <f t="shared" si="11"/>
        <v>0</v>
      </c>
      <c r="M19" s="16">
        <f t="shared" si="11"/>
        <v>9493961000</v>
      </c>
      <c r="N19" s="16">
        <f t="shared" si="11"/>
        <v>0</v>
      </c>
      <c r="O19" s="16">
        <f t="shared" si="11"/>
        <v>9493961000</v>
      </c>
      <c r="P19" s="16">
        <f t="shared" si="11"/>
        <v>9459252526.9799995</v>
      </c>
      <c r="Q19" s="16">
        <f t="shared" si="11"/>
        <v>34708473.020000003</v>
      </c>
      <c r="R19" s="16">
        <f t="shared" si="11"/>
        <v>8466084233.6700001</v>
      </c>
      <c r="S19" s="16">
        <f t="shared" si="11"/>
        <v>4931046202.3900003</v>
      </c>
      <c r="T19" s="16">
        <f t="shared" si="11"/>
        <v>4755110101.3900003</v>
      </c>
      <c r="U19" s="17">
        <f t="shared" si="2"/>
        <v>1027876766.3299999</v>
      </c>
      <c r="V19" s="18">
        <f t="shared" si="3"/>
        <v>0.89173362242271692</v>
      </c>
      <c r="W19" s="18">
        <f t="shared" si="4"/>
        <v>0.51938766152399407</v>
      </c>
      <c r="X19" s="18">
        <f t="shared" si="5"/>
        <v>0.50085629184594294</v>
      </c>
      <c r="Y19" s="1"/>
    </row>
    <row r="20" spans="1:25" ht="57" customHeight="1" thickTop="1" thickBot="1" x14ac:dyDescent="0.3">
      <c r="A20" s="28" t="s">
        <v>34</v>
      </c>
      <c r="B20" s="28" t="s">
        <v>35</v>
      </c>
      <c r="C20" s="28" t="s">
        <v>36</v>
      </c>
      <c r="D20" s="28" t="s">
        <v>37</v>
      </c>
      <c r="E20" s="28"/>
      <c r="F20" s="28" t="s">
        <v>21</v>
      </c>
      <c r="G20" s="28" t="s">
        <v>38</v>
      </c>
      <c r="H20" s="28" t="s">
        <v>29</v>
      </c>
      <c r="I20" s="6" t="s">
        <v>40</v>
      </c>
      <c r="J20" s="7">
        <v>9493961000</v>
      </c>
      <c r="K20" s="7">
        <v>0</v>
      </c>
      <c r="L20" s="7">
        <v>0</v>
      </c>
      <c r="M20" s="7">
        <v>9493961000</v>
      </c>
      <c r="N20" s="7">
        <v>0</v>
      </c>
      <c r="O20" s="10">
        <f t="shared" si="8"/>
        <v>9493961000</v>
      </c>
      <c r="P20" s="7">
        <v>9459252526.9799995</v>
      </c>
      <c r="Q20" s="7">
        <v>34708473.020000003</v>
      </c>
      <c r="R20" s="7">
        <v>8466084233.6700001</v>
      </c>
      <c r="S20" s="7">
        <v>4931046202.3900003</v>
      </c>
      <c r="T20" s="7">
        <v>4755110101.3900003</v>
      </c>
      <c r="U20" s="8">
        <f t="shared" si="2"/>
        <v>1027876766.3299999</v>
      </c>
      <c r="V20" s="9">
        <f t="shared" si="3"/>
        <v>0.89173362242271692</v>
      </c>
      <c r="W20" s="9">
        <f t="shared" si="4"/>
        <v>0.51938766152399407</v>
      </c>
      <c r="X20" s="9">
        <f t="shared" si="5"/>
        <v>0.50085629184594294</v>
      </c>
      <c r="Y20" s="1"/>
    </row>
    <row r="21" spans="1:25" ht="35.1" customHeight="1" thickTop="1" thickBot="1" x14ac:dyDescent="0.3">
      <c r="A21" s="28"/>
      <c r="B21" s="28"/>
      <c r="C21" s="28"/>
      <c r="D21" s="28"/>
      <c r="E21" s="28"/>
      <c r="F21" s="28"/>
      <c r="G21" s="28"/>
      <c r="H21" s="28"/>
      <c r="I21" s="6" t="s">
        <v>47</v>
      </c>
      <c r="J21" s="7">
        <f t="shared" ref="J21:T21" si="12">+J7+J19</f>
        <v>24796813000</v>
      </c>
      <c r="K21" s="7">
        <f t="shared" si="12"/>
        <v>0</v>
      </c>
      <c r="L21" s="7">
        <f t="shared" si="12"/>
        <v>0</v>
      </c>
      <c r="M21" s="7">
        <f t="shared" si="12"/>
        <v>24796813000</v>
      </c>
      <c r="N21" s="7">
        <f t="shared" si="12"/>
        <v>307683000</v>
      </c>
      <c r="O21" s="7">
        <f t="shared" si="12"/>
        <v>24489130000</v>
      </c>
      <c r="P21" s="7">
        <f t="shared" si="12"/>
        <v>24292313947.989998</v>
      </c>
      <c r="Q21" s="7">
        <f t="shared" si="12"/>
        <v>196816052.01000002</v>
      </c>
      <c r="R21" s="7">
        <f t="shared" si="12"/>
        <v>19974658094.709999</v>
      </c>
      <c r="S21" s="7">
        <f t="shared" si="12"/>
        <v>15987972339.869999</v>
      </c>
      <c r="T21" s="7">
        <f t="shared" si="12"/>
        <v>15812036238.869999</v>
      </c>
      <c r="U21" s="8">
        <f t="shared" si="2"/>
        <v>4514471905.2900009</v>
      </c>
      <c r="V21" s="9">
        <f t="shared" si="3"/>
        <v>0.81565405119373369</v>
      </c>
      <c r="W21" s="9">
        <f t="shared" si="4"/>
        <v>0.6528599562283347</v>
      </c>
      <c r="X21" s="9">
        <f t="shared" si="5"/>
        <v>0.64567570341902714</v>
      </c>
      <c r="Y21" s="1"/>
    </row>
    <row r="22" spans="1:25" ht="15.75" thickTop="1" x14ac:dyDescent="0.25">
      <c r="A22" s="21" t="s">
        <v>54</v>
      </c>
      <c r="B22" s="21"/>
      <c r="C22" s="21"/>
      <c r="D22" s="21"/>
      <c r="E22" s="21"/>
      <c r="F22" s="22"/>
      <c r="G22" s="23"/>
      <c r="H22" s="23"/>
      <c r="I22" s="11"/>
      <c r="J22" s="11"/>
      <c r="K22" s="12"/>
      <c r="L22" s="12"/>
      <c r="M22" s="13"/>
      <c r="N22" s="14"/>
      <c r="U22" s="3"/>
      <c r="V22" s="4"/>
      <c r="W22" s="4"/>
      <c r="X22" s="4"/>
      <c r="Y22" s="1"/>
    </row>
    <row r="23" spans="1:25" x14ac:dyDescent="0.25">
      <c r="A23" s="21" t="s">
        <v>55</v>
      </c>
      <c r="B23" s="21"/>
      <c r="C23" s="21"/>
      <c r="D23" s="21"/>
      <c r="E23" s="21"/>
      <c r="F23" s="22"/>
      <c r="G23" s="23"/>
      <c r="H23" s="23"/>
      <c r="I23" s="11"/>
      <c r="J23" s="11"/>
      <c r="K23" s="12"/>
      <c r="L23" s="12"/>
      <c r="M23" s="13"/>
      <c r="N23" s="14"/>
      <c r="U23" s="3"/>
      <c r="V23" s="4"/>
      <c r="W23" s="4"/>
      <c r="X23" s="4"/>
      <c r="Y23" s="1"/>
    </row>
    <row r="24" spans="1:25" x14ac:dyDescent="0.25">
      <c r="A24" s="21" t="s">
        <v>56</v>
      </c>
      <c r="B24" s="21"/>
      <c r="C24" s="21"/>
      <c r="D24" s="21"/>
      <c r="E24" s="21"/>
      <c r="F24" s="22"/>
      <c r="G24" s="23"/>
      <c r="H24" s="23"/>
      <c r="I24" s="11"/>
      <c r="J24" s="11"/>
      <c r="K24" s="12"/>
      <c r="L24" s="12"/>
      <c r="M24" s="13"/>
      <c r="N24" s="14"/>
      <c r="U24" s="3"/>
      <c r="V24" s="4"/>
      <c r="W24" s="4"/>
      <c r="X24" s="4"/>
      <c r="Y24" s="1"/>
    </row>
    <row r="25" spans="1:25" x14ac:dyDescent="0.25">
      <c r="A25" s="24"/>
      <c r="B25" s="24"/>
      <c r="C25" s="24"/>
      <c r="D25" s="24"/>
      <c r="E25" s="24"/>
      <c r="F25" s="24"/>
      <c r="G25" s="24"/>
      <c r="H25" s="24"/>
      <c r="U25" s="3"/>
      <c r="V25" s="4"/>
      <c r="W25" s="4"/>
      <c r="X25" s="4"/>
      <c r="Y25" s="1"/>
    </row>
    <row r="26" spans="1:25" x14ac:dyDescent="0.25">
      <c r="A26" s="24"/>
      <c r="B26" s="24"/>
      <c r="C26" s="24"/>
      <c r="D26" s="24"/>
      <c r="E26" s="24"/>
      <c r="F26" s="24"/>
      <c r="G26" s="24"/>
      <c r="H26" s="24"/>
      <c r="U26" s="3"/>
      <c r="V26" s="4"/>
      <c r="W26" s="4"/>
      <c r="X26" s="4"/>
      <c r="Y26" s="1"/>
    </row>
    <row r="27" spans="1:25" x14ac:dyDescent="0.25">
      <c r="A27" s="24"/>
      <c r="B27" s="24"/>
      <c r="C27" s="24"/>
      <c r="D27" s="24"/>
      <c r="E27" s="24"/>
      <c r="F27" s="24"/>
      <c r="G27" s="24"/>
      <c r="H27" s="24"/>
      <c r="U27" s="3"/>
      <c r="V27" s="4"/>
      <c r="W27" s="4"/>
      <c r="X27" s="4"/>
      <c r="Y27" s="1"/>
    </row>
    <row r="28" spans="1:25" x14ac:dyDescent="0.25">
      <c r="A28" s="24"/>
      <c r="B28" s="24"/>
      <c r="C28" s="24"/>
      <c r="D28" s="24"/>
      <c r="E28" s="24"/>
      <c r="F28" s="24"/>
      <c r="G28" s="24"/>
      <c r="H28" s="24"/>
      <c r="U28" s="3"/>
      <c r="V28" s="4"/>
      <c r="W28" s="4"/>
      <c r="X28" s="4"/>
      <c r="Y28" s="1"/>
    </row>
    <row r="29" spans="1:25" x14ac:dyDescent="0.25">
      <c r="A29" s="24"/>
      <c r="B29" s="24"/>
      <c r="C29" s="24"/>
      <c r="D29" s="24"/>
      <c r="E29" s="24"/>
      <c r="F29" s="24"/>
      <c r="G29" s="24"/>
      <c r="H29" s="24"/>
      <c r="U29" s="3"/>
      <c r="V29" s="4"/>
      <c r="W29" s="4"/>
      <c r="X29" s="4"/>
    </row>
    <row r="30" spans="1:25" x14ac:dyDescent="0.25">
      <c r="A30" s="24"/>
      <c r="B30" s="24"/>
      <c r="C30" s="24"/>
      <c r="D30" s="24"/>
      <c r="E30" s="24"/>
      <c r="F30" s="24"/>
      <c r="G30" s="24"/>
      <c r="H30" s="24"/>
      <c r="U30" s="3"/>
      <c r="V30" s="3"/>
      <c r="W30" s="3"/>
      <c r="X30" s="3"/>
    </row>
    <row r="31" spans="1:25" x14ac:dyDescent="0.25">
      <c r="A31" s="24"/>
      <c r="B31" s="24"/>
      <c r="C31" s="24"/>
      <c r="D31" s="24"/>
      <c r="E31" s="24"/>
      <c r="F31" s="24"/>
      <c r="G31" s="24"/>
      <c r="H31" s="24"/>
      <c r="U31" s="3"/>
      <c r="V31" s="3"/>
      <c r="W31" s="3"/>
      <c r="X31" s="3"/>
    </row>
    <row r="32" spans="1:25" x14ac:dyDescent="0.25">
      <c r="A32" s="24"/>
      <c r="B32" s="24"/>
      <c r="C32" s="24"/>
      <c r="D32" s="24"/>
      <c r="E32" s="24"/>
      <c r="F32" s="24"/>
      <c r="G32" s="24"/>
      <c r="H32" s="24"/>
      <c r="U32" s="3"/>
      <c r="V32" s="3"/>
      <c r="W32" s="3"/>
      <c r="X32" s="3"/>
    </row>
    <row r="33" spans="1:24" x14ac:dyDescent="0.25">
      <c r="A33" s="24"/>
      <c r="B33" s="24"/>
      <c r="C33" s="24"/>
      <c r="D33" s="24"/>
      <c r="E33" s="24"/>
      <c r="F33" s="24"/>
      <c r="G33" s="24"/>
      <c r="H33" s="24"/>
      <c r="U33" s="3"/>
      <c r="V33" s="3"/>
      <c r="W33" s="3"/>
      <c r="X33" s="3"/>
    </row>
    <row r="34" spans="1:24" x14ac:dyDescent="0.25">
      <c r="A34" s="24"/>
      <c r="B34" s="24"/>
      <c r="C34" s="24"/>
      <c r="D34" s="24"/>
      <c r="E34" s="24"/>
      <c r="F34" s="24"/>
      <c r="G34" s="24"/>
      <c r="H34" s="24"/>
      <c r="U34" s="3"/>
      <c r="V34" s="3"/>
      <c r="W34" s="3"/>
      <c r="X34" s="3"/>
    </row>
    <row r="35" spans="1:24" x14ac:dyDescent="0.25">
      <c r="A35" s="24"/>
      <c r="B35" s="24"/>
      <c r="C35" s="24"/>
      <c r="D35" s="24"/>
      <c r="E35" s="24"/>
      <c r="F35" s="24"/>
      <c r="G35" s="24"/>
      <c r="H35" s="24"/>
      <c r="U35" s="3"/>
      <c r="V35" s="3"/>
      <c r="W35" s="3"/>
      <c r="X35" s="3"/>
    </row>
    <row r="36" spans="1:24" x14ac:dyDescent="0.25">
      <c r="U36" s="3"/>
      <c r="V36" s="3"/>
      <c r="W36" s="3"/>
      <c r="X36" s="3"/>
    </row>
    <row r="37" spans="1:24" x14ac:dyDescent="0.25">
      <c r="U37" s="3"/>
      <c r="V37" s="3"/>
      <c r="W37" s="3"/>
      <c r="X37" s="3"/>
    </row>
    <row r="38" spans="1:24" x14ac:dyDescent="0.25">
      <c r="U38" s="3"/>
      <c r="V38" s="3"/>
      <c r="W38" s="3"/>
      <c r="X38" s="3"/>
    </row>
    <row r="39" spans="1:24" x14ac:dyDescent="0.25">
      <c r="U39" s="3"/>
      <c r="V39" s="3"/>
      <c r="W39" s="3"/>
      <c r="X39" s="3"/>
    </row>
    <row r="40" spans="1:24" x14ac:dyDescent="0.25">
      <c r="U40" s="3"/>
      <c r="V40" s="3"/>
      <c r="W40" s="3"/>
      <c r="X40" s="3"/>
    </row>
    <row r="41" spans="1:24" x14ac:dyDescent="0.25">
      <c r="U41" s="3"/>
      <c r="V41" s="3"/>
      <c r="W41" s="3"/>
      <c r="X41" s="3"/>
    </row>
  </sheetData>
  <mergeCells count="4">
    <mergeCell ref="A2:X2"/>
    <mergeCell ref="A3:X3"/>
    <mergeCell ref="A4:X4"/>
    <mergeCell ref="U5:X5"/>
  </mergeCells>
  <printOptions horizontalCentered="1"/>
  <pageMargins left="0.19685039370078741" right="0" top="0.78740157480314965" bottom="0.78740157480314965" header="0.78740157480314965" footer="0.78740157480314965"/>
  <pageSetup paperSize="14" scale="60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DIRECCION DE COMERCIO EXTERIOR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Alterno</dc:creator>
  <cp:lastModifiedBy>Maria del Carmen Moreno Moscoso</cp:lastModifiedBy>
  <cp:lastPrinted>2021-11-08T19:14:58Z</cp:lastPrinted>
  <dcterms:created xsi:type="dcterms:W3CDTF">2021-11-01T20:28:39Z</dcterms:created>
  <dcterms:modified xsi:type="dcterms:W3CDTF">2021-11-08T19:15:24Z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