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T9" i="1" l="1"/>
  <c r="S9" i="1"/>
  <c r="R9" i="1"/>
  <c r="Q9" i="1"/>
  <c r="P9" i="1"/>
  <c r="N9" i="1"/>
  <c r="M9" i="1"/>
  <c r="L9" i="1"/>
  <c r="K9" i="1"/>
  <c r="T20" i="1"/>
  <c r="S20" i="1"/>
  <c r="R20" i="1"/>
  <c r="Q20" i="1"/>
  <c r="P20" i="1"/>
  <c r="N20" i="1"/>
  <c r="M20" i="1"/>
  <c r="L20" i="1"/>
  <c r="K20" i="1"/>
  <c r="J20" i="1"/>
  <c r="T18" i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J9" i="1"/>
  <c r="O21" i="1"/>
  <c r="O20" i="1" s="1"/>
  <c r="O19" i="1"/>
  <c r="W19" i="1" s="1"/>
  <c r="O17" i="1"/>
  <c r="X17" i="1" s="1"/>
  <c r="O15" i="1"/>
  <c r="X15" i="1" s="1"/>
  <c r="O13" i="1"/>
  <c r="W13" i="1" s="1"/>
  <c r="O12" i="1"/>
  <c r="W12" i="1" s="1"/>
  <c r="O11" i="1"/>
  <c r="X11" i="1" s="1"/>
  <c r="O10" i="1"/>
  <c r="X10" i="1" s="1"/>
  <c r="U20" i="1" l="1"/>
  <c r="U15" i="1"/>
  <c r="U12" i="1"/>
  <c r="W20" i="1"/>
  <c r="X20" i="1"/>
  <c r="X12" i="1"/>
  <c r="U19" i="1"/>
  <c r="X21" i="1"/>
  <c r="P8" i="1"/>
  <c r="P22" i="1" s="1"/>
  <c r="U13" i="1"/>
  <c r="X19" i="1"/>
  <c r="U21" i="1"/>
  <c r="V20" i="1"/>
  <c r="U10" i="1"/>
  <c r="X13" i="1"/>
  <c r="U11" i="1"/>
  <c r="U17" i="1"/>
  <c r="L8" i="1"/>
  <c r="L22" i="1" s="1"/>
  <c r="V10" i="1"/>
  <c r="V11" i="1"/>
  <c r="V12" i="1"/>
  <c r="V13" i="1"/>
  <c r="V15" i="1"/>
  <c r="V17" i="1"/>
  <c r="V19" i="1"/>
  <c r="V21" i="1"/>
  <c r="W10" i="1"/>
  <c r="W11" i="1"/>
  <c r="W15" i="1"/>
  <c r="W17" i="1"/>
  <c r="W21" i="1"/>
  <c r="S8" i="1"/>
  <c r="N8" i="1"/>
  <c r="N22" i="1" s="1"/>
  <c r="Q8" i="1"/>
  <c r="Q22" i="1" s="1"/>
  <c r="O18" i="1"/>
  <c r="W18" i="1" s="1"/>
  <c r="K8" i="1"/>
  <c r="K22" i="1" s="1"/>
  <c r="J8" i="1"/>
  <c r="J22" i="1" s="1"/>
  <c r="M8" i="1"/>
  <c r="M22" i="1" s="1"/>
  <c r="O16" i="1"/>
  <c r="U16" i="1" s="1"/>
  <c r="T8" i="1"/>
  <c r="R8" i="1"/>
  <c r="O9" i="1"/>
  <c r="U9" i="1" s="1"/>
  <c r="O14" i="1"/>
  <c r="V14" i="1" s="1"/>
  <c r="X16" i="1" l="1"/>
  <c r="S22" i="1"/>
  <c r="V16" i="1"/>
  <c r="X14" i="1"/>
  <c r="U14" i="1"/>
  <c r="X18" i="1"/>
  <c r="U18" i="1"/>
  <c r="W9" i="1"/>
  <c r="V9" i="1"/>
  <c r="X9" i="1"/>
  <c r="V18" i="1"/>
  <c r="W16" i="1"/>
  <c r="W14" i="1"/>
  <c r="T22" i="1"/>
  <c r="R22" i="1"/>
  <c r="O8" i="1"/>
  <c r="U8" i="1" s="1"/>
  <c r="X8" i="1" l="1"/>
  <c r="V8" i="1"/>
  <c r="W8" i="1"/>
  <c r="O22" i="1"/>
  <c r="U22" i="1" s="1"/>
  <c r="X22" i="1" l="1"/>
  <c r="V22" i="1"/>
  <c r="W22" i="1"/>
</calcChain>
</file>

<file path=xl/sharedStrings.xml><?xml version="1.0" encoding="utf-8"?>
<sst xmlns="http://schemas.openxmlformats.org/spreadsheetml/2006/main" count="115" uniqueCount="61">
  <si>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</si>
  <si>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</si>
  <si>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</si>
  <si>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</si>
  <si>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</si>
  <si>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</si>
  <si>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</si>
  <si>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</si>
  <si>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</si>
  <si>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</si>
  <si>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</si>
  <si>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</si>
  <si>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</si>
  <si>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</si>
  <si>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</si>
  <si>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</si>
  <si>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</si>
  <si>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</si>
  <si>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</si>
  <si>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</si>
  <si>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</si>
  <si>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</si>
  <si>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</si>
  <si>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</si>
  <si>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</si>
  <si>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</si>
  <si>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</si>
  <si>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</si>
  <si>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</si>
  <si>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</si>
  <si>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</si>
  <si>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</si>
  <si>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</si>
  <si>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</si>
  <si>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</si>
  <si>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</si>
  <si>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</si>
  <si>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</si>
  <si>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</si>
  <si>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</si>
  <si>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</si>
  <si>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</si>
  <si>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</si>
  <si>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</si>
  <si>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</si>
  <si>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</si>
  <si>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</si>
  <si>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APROPIACION SIN COMPROMETER</t>
  </si>
  <si>
    <t>GASTOS POR TRIBUTOS, MULTAS, SANCIONES E INTERESES DE MORA</t>
  </si>
  <si>
    <t>TOTAL PRESUPUESTO A+C</t>
  </si>
  <si>
    <t xml:space="preserve">APR. VIGENTE DESPUES DE BLOQUEOS </t>
  </si>
  <si>
    <t>MINISTERIO DE COMERCIO INDUSTRIA Y TURISMO</t>
  </si>
  <si>
    <t>EJECUCION PRESUPUESTAL ACUMULADA CON CORTE AL 30 DE NOVIEMBRE DE 2021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</si>
  <si>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</si>
  <si>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</si>
  <si>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</si>
  <si>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COMP/ APR</t>
  </si>
  <si>
    <t>OBLIG/ APR</t>
  </si>
  <si>
    <t>PAGO/ APR</t>
  </si>
  <si>
    <t>FECHA DE GENERACION: DICIEMBRE 01 DE 2021</t>
  </si>
  <si>
    <t xml:space="preserve">UNIDAD EJECUTORA 3501-02 DIRECCION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</si>
</sst>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6" fillId="0" borderId="0" xfId="0" applyFont="1" applyFill="1" applyBorder="1" applyAlignment="1">
      <alignment horizontal="right" readingOrder="1"/>
    </xf>
    <xf numFmtId="0" fontId="5" fillId="0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0" fontId="3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7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180561</xdr:colOff>
      <xdr:row>2</xdr:row>
      <xdr:rowOff>168965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5"/>
  <sheetViews>
    <sheetView showGridLines="0" tabSelected="1" topLeftCell="A15" workbookViewId="0">
      <selection activeCell="J16" sqref="J16"/>
    </sheetView>
  </sheetViews>
  <sheetFormatPr baseColWidth="10" defaultRowHeight="15" x14ac:dyDescent="0.25"/>
  <cols>
    <col min="1" max="5" width="5.42578125" customWidth="1"/>
    <col min="6" max="6" width="6.42578125" customWidth="1"/>
    <col min="7" max="7" width="3.7109375" customWidth="1"/>
    <col min="8" max="8" width="4.7109375" customWidth="1"/>
    <col min="9" max="9" width="26.85546875" customWidth="1"/>
    <col min="10" max="10" width="15.7109375" customWidth="1"/>
    <col min="11" max="11" width="15" customWidth="1"/>
    <col min="12" max="12" width="12.85546875" customWidth="1"/>
    <col min="13" max="13" width="15.140625" customWidth="1"/>
    <col min="14" max="14" width="13.7109375" customWidth="1"/>
    <col min="15" max="15" width="15.5703125" customWidth="1"/>
    <col min="16" max="16" width="15.28515625" customWidth="1"/>
    <col min="17" max="17" width="14" customWidth="1"/>
    <col min="18" max="18" width="15.140625" customWidth="1"/>
    <col min="19" max="19" width="15" customWidth="1"/>
    <col min="20" max="20" width="14.85546875" customWidth="1"/>
    <col min="21" max="21" width="14.7109375" customWidth="1"/>
    <col min="22" max="22" width="7.85546875" customWidth="1"/>
    <col min="23" max="23" width="7" customWidth="1"/>
    <col min="24" max="24" width="6.85546875" customWidth="1"/>
  </cols>
  <sheetData>
    <row r="3" spans="1:25" ht="15.75" x14ac:dyDescent="0.25">
      <c r="A3" s="29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5" ht="15.75" x14ac:dyDescent="0.25">
      <c r="A4" s="29" t="s">
        <v>52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5" ht="15.75" x14ac:dyDescent="0.25">
      <c r="A5" s="29" t="s">
        <v>60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5" ht="14.25" customHeight="1" thickBo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31" t="s">
        <v>59</v>
      </c>
      <c r="U6" s="31"/>
      <c r="V6" s="31"/>
      <c r="W6" s="31"/>
      <c r="X6" s="31"/>
    </row>
    <row r="7" spans="1:25" ht="35.1" customHeight="1" thickBot="1" x14ac:dyDescent="0.3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16" t="s">
        <v>13</v>
      </c>
      <c r="N7" s="16" t="s">
        <v>14</v>
      </c>
      <c r="O7" s="16" t="s">
        <v>50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28" t="s">
        <v>47</v>
      </c>
      <c r="V7" s="28" t="s">
        <v>56</v>
      </c>
      <c r="W7" s="28" t="s">
        <v>57</v>
      </c>
      <c r="X7" s="28" t="s">
        <v>58</v>
      </c>
      <c r="Y7" s="3"/>
    </row>
    <row r="8" spans="1:25" ht="35.1" customHeight="1" thickBot="1" x14ac:dyDescent="0.3">
      <c r="A8" s="17" t="s">
        <v>20</v>
      </c>
      <c r="B8" s="17"/>
      <c r="C8" s="17"/>
      <c r="D8" s="17"/>
      <c r="E8" s="17"/>
      <c r="F8" s="17"/>
      <c r="G8" s="17"/>
      <c r="H8" s="17"/>
      <c r="I8" s="18" t="s">
        <v>43</v>
      </c>
      <c r="J8" s="19">
        <f>+J9+J14+J16+J18</f>
        <v>15302852000</v>
      </c>
      <c r="K8" s="19">
        <f t="shared" ref="K8:T8" si="0">+K9+K14+K16+K18</f>
        <v>0</v>
      </c>
      <c r="L8" s="19">
        <f t="shared" si="0"/>
        <v>0</v>
      </c>
      <c r="M8" s="19">
        <f t="shared" si="0"/>
        <v>15302852000</v>
      </c>
      <c r="N8" s="19">
        <f t="shared" si="0"/>
        <v>71683000</v>
      </c>
      <c r="O8" s="19">
        <f t="shared" si="0"/>
        <v>15231169000</v>
      </c>
      <c r="P8" s="19">
        <f t="shared" si="0"/>
        <v>15070175965.33</v>
      </c>
      <c r="Q8" s="19">
        <f t="shared" si="0"/>
        <v>160993034.66999999</v>
      </c>
      <c r="R8" s="19">
        <f t="shared" si="0"/>
        <v>13328384840.360001</v>
      </c>
      <c r="S8" s="19">
        <f t="shared" si="0"/>
        <v>13008030220.75</v>
      </c>
      <c r="T8" s="19">
        <f t="shared" si="0"/>
        <v>12943915445.75</v>
      </c>
      <c r="U8" s="20">
        <f>+O8-R8</f>
        <v>1902784159.6399994</v>
      </c>
      <c r="V8" s="21">
        <f>+R8/O8</f>
        <v>0.8750730059104459</v>
      </c>
      <c r="W8" s="21">
        <f>+S8/O8</f>
        <v>0.85404017385336606</v>
      </c>
      <c r="X8" s="21">
        <f>+T8/O8</f>
        <v>0.84983072840633567</v>
      </c>
      <c r="Y8" s="3"/>
    </row>
    <row r="9" spans="1:25" ht="35.1" customHeight="1" thickBot="1" x14ac:dyDescent="0.3">
      <c r="A9" s="22" t="s">
        <v>20</v>
      </c>
      <c r="B9" s="22"/>
      <c r="C9" s="22"/>
      <c r="D9" s="22"/>
      <c r="E9" s="22"/>
      <c r="F9" s="22"/>
      <c r="G9" s="22"/>
      <c r="H9" s="22"/>
      <c r="I9" s="23" t="s">
        <v>42</v>
      </c>
      <c r="J9" s="24">
        <f>SUM(J10:J13)</f>
        <v>13248697000</v>
      </c>
      <c r="K9" s="24">
        <f t="shared" ref="K9:T9" si="1">SUM(K10:K13)</f>
        <v>0</v>
      </c>
      <c r="L9" s="24">
        <f t="shared" si="1"/>
        <v>0</v>
      </c>
      <c r="M9" s="24">
        <f t="shared" si="1"/>
        <v>13248697000</v>
      </c>
      <c r="N9" s="24">
        <f t="shared" si="1"/>
        <v>71683000</v>
      </c>
      <c r="O9" s="24">
        <f t="shared" si="1"/>
        <v>13177014000</v>
      </c>
      <c r="P9" s="24">
        <f t="shared" si="1"/>
        <v>13174014000</v>
      </c>
      <c r="Q9" s="24">
        <f t="shared" si="1"/>
        <v>3000000</v>
      </c>
      <c r="R9" s="24">
        <f t="shared" si="1"/>
        <v>11541665838</v>
      </c>
      <c r="S9" s="24">
        <f t="shared" si="1"/>
        <v>11532862972</v>
      </c>
      <c r="T9" s="24">
        <f t="shared" si="1"/>
        <v>11532862972</v>
      </c>
      <c r="U9" s="25">
        <f t="shared" ref="U9:U22" si="2">+O9-R9</f>
        <v>1635348162</v>
      </c>
      <c r="V9" s="26">
        <f t="shared" ref="V9:V22" si="3">+R9/O9</f>
        <v>0.87589387383211403</v>
      </c>
      <c r="W9" s="26">
        <f t="shared" ref="W9:W22" si="4">+S9/O9</f>
        <v>0.87522582673130656</v>
      </c>
      <c r="X9" s="26">
        <f t="shared" ref="X9:X22" si="5">+T9/O9</f>
        <v>0.87522582673130656</v>
      </c>
      <c r="Y9" s="3"/>
    </row>
    <row r="10" spans="1:25" ht="35.1" customHeight="1" thickBot="1" x14ac:dyDescent="0.3">
      <c r="A10" s="17" t="s">
        <v>20</v>
      </c>
      <c r="B10" s="17" t="s">
        <v>21</v>
      </c>
      <c r="C10" s="17" t="s">
        <v>21</v>
      </c>
      <c r="D10" s="17" t="s">
        <v>21</v>
      </c>
      <c r="E10" s="17"/>
      <c r="F10" s="17" t="s">
        <v>22</v>
      </c>
      <c r="G10" s="17" t="s">
        <v>39</v>
      </c>
      <c r="H10" s="17" t="s">
        <v>30</v>
      </c>
      <c r="I10" s="18" t="s">
        <v>23</v>
      </c>
      <c r="J10" s="19">
        <v>8724098000</v>
      </c>
      <c r="K10" s="19">
        <v>0</v>
      </c>
      <c r="L10" s="19">
        <v>0</v>
      </c>
      <c r="M10" s="19">
        <v>8724098000</v>
      </c>
      <c r="N10" s="19">
        <v>0</v>
      </c>
      <c r="O10" s="27">
        <f t="shared" ref="O10:O15" si="6">+M10-N10</f>
        <v>8724098000</v>
      </c>
      <c r="P10" s="19">
        <v>8724098000</v>
      </c>
      <c r="Q10" s="19">
        <v>0</v>
      </c>
      <c r="R10" s="19">
        <v>7969062661</v>
      </c>
      <c r="S10" s="19">
        <v>7964120365</v>
      </c>
      <c r="T10" s="19">
        <v>7964120365</v>
      </c>
      <c r="U10" s="20">
        <f t="shared" si="2"/>
        <v>755035339</v>
      </c>
      <c r="V10" s="21">
        <f t="shared" si="3"/>
        <v>0.9134540511809931</v>
      </c>
      <c r="W10" s="21">
        <f t="shared" si="4"/>
        <v>0.91288754035087638</v>
      </c>
      <c r="X10" s="21">
        <f t="shared" si="5"/>
        <v>0.91288754035087638</v>
      </c>
      <c r="Y10" s="3"/>
    </row>
    <row r="11" spans="1:25" ht="35.1" customHeight="1" thickBot="1" x14ac:dyDescent="0.3">
      <c r="A11" s="17" t="s">
        <v>20</v>
      </c>
      <c r="B11" s="17" t="s">
        <v>21</v>
      </c>
      <c r="C11" s="17" t="s">
        <v>21</v>
      </c>
      <c r="D11" s="17" t="s">
        <v>24</v>
      </c>
      <c r="E11" s="17"/>
      <c r="F11" s="17" t="s">
        <v>22</v>
      </c>
      <c r="G11" s="17" t="s">
        <v>39</v>
      </c>
      <c r="H11" s="17" t="s">
        <v>30</v>
      </c>
      <c r="I11" s="18" t="s">
        <v>25</v>
      </c>
      <c r="J11" s="19">
        <v>3174539000</v>
      </c>
      <c r="K11" s="19">
        <v>0</v>
      </c>
      <c r="L11" s="19">
        <v>0</v>
      </c>
      <c r="M11" s="19">
        <v>3174539000</v>
      </c>
      <c r="N11" s="19">
        <v>0</v>
      </c>
      <c r="O11" s="27">
        <f t="shared" si="6"/>
        <v>3174539000</v>
      </c>
      <c r="P11" s="19">
        <v>3174539000</v>
      </c>
      <c r="Q11" s="19">
        <v>0</v>
      </c>
      <c r="R11" s="19">
        <v>2739506454</v>
      </c>
      <c r="S11" s="19">
        <v>2739506454</v>
      </c>
      <c r="T11" s="19">
        <v>2739506454</v>
      </c>
      <c r="U11" s="20">
        <f t="shared" si="2"/>
        <v>435032546</v>
      </c>
      <c r="V11" s="21">
        <f t="shared" si="3"/>
        <v>0.86296197778638095</v>
      </c>
      <c r="W11" s="21">
        <f t="shared" si="4"/>
        <v>0.86296197778638095</v>
      </c>
      <c r="X11" s="21">
        <f t="shared" si="5"/>
        <v>0.86296197778638095</v>
      </c>
      <c r="Y11" s="3"/>
    </row>
    <row r="12" spans="1:25" ht="35.1" customHeight="1" thickBot="1" x14ac:dyDescent="0.3">
      <c r="A12" s="17" t="s">
        <v>20</v>
      </c>
      <c r="B12" s="17" t="s">
        <v>21</v>
      </c>
      <c r="C12" s="17" t="s">
        <v>21</v>
      </c>
      <c r="D12" s="17" t="s">
        <v>26</v>
      </c>
      <c r="E12" s="17"/>
      <c r="F12" s="17" t="s">
        <v>22</v>
      </c>
      <c r="G12" s="17" t="s">
        <v>39</v>
      </c>
      <c r="H12" s="17" t="s">
        <v>30</v>
      </c>
      <c r="I12" s="18" t="s">
        <v>27</v>
      </c>
      <c r="J12" s="19">
        <v>1042377000</v>
      </c>
      <c r="K12" s="19">
        <v>0</v>
      </c>
      <c r="L12" s="19">
        <v>0</v>
      </c>
      <c r="M12" s="19">
        <v>1042377000</v>
      </c>
      <c r="N12" s="19">
        <v>0</v>
      </c>
      <c r="O12" s="27">
        <f t="shared" si="6"/>
        <v>1042377000</v>
      </c>
      <c r="P12" s="19">
        <v>1039377000</v>
      </c>
      <c r="Q12" s="19">
        <v>3000000</v>
      </c>
      <c r="R12" s="19">
        <v>833096723</v>
      </c>
      <c r="S12" s="19">
        <v>829236153</v>
      </c>
      <c r="T12" s="19">
        <v>829236153</v>
      </c>
      <c r="U12" s="20">
        <f t="shared" si="2"/>
        <v>209280277</v>
      </c>
      <c r="V12" s="21">
        <f t="shared" si="3"/>
        <v>0.79922784462819119</v>
      </c>
      <c r="W12" s="21">
        <f t="shared" si="4"/>
        <v>0.79552422300185055</v>
      </c>
      <c r="X12" s="21">
        <f t="shared" si="5"/>
        <v>0.79552422300185055</v>
      </c>
      <c r="Y12" s="3"/>
    </row>
    <row r="13" spans="1:25" ht="35.1" customHeight="1" thickBot="1" x14ac:dyDescent="0.3">
      <c r="A13" s="17" t="s">
        <v>20</v>
      </c>
      <c r="B13" s="17" t="s">
        <v>21</v>
      </c>
      <c r="C13" s="17" t="s">
        <v>21</v>
      </c>
      <c r="D13" s="17" t="s">
        <v>29</v>
      </c>
      <c r="E13" s="17"/>
      <c r="F13" s="17" t="s">
        <v>22</v>
      </c>
      <c r="G13" s="17" t="s">
        <v>39</v>
      </c>
      <c r="H13" s="17" t="s">
        <v>30</v>
      </c>
      <c r="I13" s="18" t="s">
        <v>40</v>
      </c>
      <c r="J13" s="19">
        <v>307683000</v>
      </c>
      <c r="K13" s="19">
        <v>0</v>
      </c>
      <c r="L13" s="19">
        <v>0</v>
      </c>
      <c r="M13" s="19">
        <v>307683000</v>
      </c>
      <c r="N13" s="19">
        <v>71683000</v>
      </c>
      <c r="O13" s="27">
        <f t="shared" si="6"/>
        <v>236000000</v>
      </c>
      <c r="P13" s="19">
        <v>236000000</v>
      </c>
      <c r="Q13" s="19">
        <v>0</v>
      </c>
      <c r="R13" s="19">
        <v>0</v>
      </c>
      <c r="S13" s="19">
        <v>0</v>
      </c>
      <c r="T13" s="19">
        <v>0</v>
      </c>
      <c r="U13" s="20">
        <f t="shared" si="2"/>
        <v>236000000</v>
      </c>
      <c r="V13" s="21">
        <f t="shared" si="3"/>
        <v>0</v>
      </c>
      <c r="W13" s="21">
        <f t="shared" si="4"/>
        <v>0</v>
      </c>
      <c r="X13" s="21">
        <f t="shared" si="5"/>
        <v>0</v>
      </c>
      <c r="Y13" s="3"/>
    </row>
    <row r="14" spans="1:25" ht="35.1" customHeight="1" thickBot="1" x14ac:dyDescent="0.3">
      <c r="A14" s="22" t="s">
        <v>20</v>
      </c>
      <c r="B14" s="22"/>
      <c r="C14" s="22"/>
      <c r="D14" s="22"/>
      <c r="E14" s="22"/>
      <c r="F14" s="22"/>
      <c r="G14" s="22"/>
      <c r="H14" s="22"/>
      <c r="I14" s="23" t="s">
        <v>44</v>
      </c>
      <c r="J14" s="24">
        <f>+J15</f>
        <v>1916845000</v>
      </c>
      <c r="K14" s="24">
        <f t="shared" ref="K14:T14" si="7">+K15</f>
        <v>0</v>
      </c>
      <c r="L14" s="24">
        <f t="shared" si="7"/>
        <v>0</v>
      </c>
      <c r="M14" s="24">
        <f t="shared" si="7"/>
        <v>1916845000</v>
      </c>
      <c r="N14" s="24">
        <f t="shared" si="7"/>
        <v>0</v>
      </c>
      <c r="O14" s="24">
        <f t="shared" si="7"/>
        <v>1916845000</v>
      </c>
      <c r="P14" s="24">
        <f t="shared" si="7"/>
        <v>1762786965.3299999</v>
      </c>
      <c r="Q14" s="24">
        <f t="shared" si="7"/>
        <v>154058034.66999999</v>
      </c>
      <c r="R14" s="24">
        <f t="shared" si="7"/>
        <v>1726385561.3599999</v>
      </c>
      <c r="S14" s="24">
        <f t="shared" si="7"/>
        <v>1414833807.75</v>
      </c>
      <c r="T14" s="24">
        <f t="shared" si="7"/>
        <v>1350719032.75</v>
      </c>
      <c r="U14" s="25">
        <f t="shared" si="2"/>
        <v>190459438.6400001</v>
      </c>
      <c r="V14" s="26">
        <f t="shared" si="3"/>
        <v>0.90063910298433092</v>
      </c>
      <c r="W14" s="26">
        <f t="shared" si="4"/>
        <v>0.73810548466360082</v>
      </c>
      <c r="X14" s="26">
        <f t="shared" si="5"/>
        <v>0.70465740983230252</v>
      </c>
      <c r="Y14" s="3"/>
    </row>
    <row r="15" spans="1:25" ht="35.1" customHeight="1" thickBot="1" x14ac:dyDescent="0.3">
      <c r="A15" s="17" t="s">
        <v>20</v>
      </c>
      <c r="B15" s="17" t="s">
        <v>24</v>
      </c>
      <c r="C15" s="17" t="s">
        <v>24</v>
      </c>
      <c r="D15" s="17"/>
      <c r="E15" s="17"/>
      <c r="F15" s="17" t="s">
        <v>22</v>
      </c>
      <c r="G15" s="17" t="s">
        <v>39</v>
      </c>
      <c r="H15" s="17" t="s">
        <v>30</v>
      </c>
      <c r="I15" s="18" t="s">
        <v>28</v>
      </c>
      <c r="J15" s="19">
        <v>1916845000</v>
      </c>
      <c r="K15" s="19">
        <v>0</v>
      </c>
      <c r="L15" s="19">
        <v>0</v>
      </c>
      <c r="M15" s="19">
        <v>1916845000</v>
      </c>
      <c r="N15" s="19">
        <v>0</v>
      </c>
      <c r="O15" s="27">
        <f t="shared" si="6"/>
        <v>1916845000</v>
      </c>
      <c r="P15" s="19">
        <v>1762786965.3299999</v>
      </c>
      <c r="Q15" s="19">
        <v>154058034.66999999</v>
      </c>
      <c r="R15" s="19">
        <v>1726385561.3599999</v>
      </c>
      <c r="S15" s="19">
        <v>1414833807.75</v>
      </c>
      <c r="T15" s="19">
        <v>1350719032.75</v>
      </c>
      <c r="U15" s="20">
        <f t="shared" si="2"/>
        <v>190459438.6400001</v>
      </c>
      <c r="V15" s="21">
        <f t="shared" si="3"/>
        <v>0.90063910298433092</v>
      </c>
      <c r="W15" s="21">
        <f t="shared" si="4"/>
        <v>0.73810548466360082</v>
      </c>
      <c r="X15" s="21">
        <f t="shared" si="5"/>
        <v>0.70465740983230252</v>
      </c>
      <c r="Y15" s="3"/>
    </row>
    <row r="16" spans="1:25" ht="60" customHeight="1" thickBot="1" x14ac:dyDescent="0.3">
      <c r="A16" s="22" t="s">
        <v>20</v>
      </c>
      <c r="B16" s="22"/>
      <c r="C16" s="22"/>
      <c r="D16" s="22"/>
      <c r="E16" s="22"/>
      <c r="F16" s="22"/>
      <c r="G16" s="22"/>
      <c r="H16" s="22"/>
      <c r="I16" s="23" t="s">
        <v>45</v>
      </c>
      <c r="J16" s="24">
        <f>+J17</f>
        <v>133375000</v>
      </c>
      <c r="K16" s="24">
        <f t="shared" ref="K16:T16" si="8">+K17</f>
        <v>0</v>
      </c>
      <c r="L16" s="24">
        <f t="shared" si="8"/>
        <v>0</v>
      </c>
      <c r="M16" s="24">
        <f t="shared" si="8"/>
        <v>133375000</v>
      </c>
      <c r="N16" s="24">
        <f t="shared" si="8"/>
        <v>0</v>
      </c>
      <c r="O16" s="24">
        <f t="shared" si="8"/>
        <v>133375000</v>
      </c>
      <c r="P16" s="24">
        <f t="shared" si="8"/>
        <v>133375000</v>
      </c>
      <c r="Q16" s="24">
        <f t="shared" si="8"/>
        <v>0</v>
      </c>
      <c r="R16" s="24">
        <f t="shared" si="8"/>
        <v>60333441</v>
      </c>
      <c r="S16" s="24">
        <f t="shared" si="8"/>
        <v>60333441</v>
      </c>
      <c r="T16" s="24">
        <f t="shared" si="8"/>
        <v>60333441</v>
      </c>
      <c r="U16" s="25">
        <f t="shared" si="2"/>
        <v>73041559</v>
      </c>
      <c r="V16" s="26">
        <f t="shared" si="3"/>
        <v>0.45235944517338333</v>
      </c>
      <c r="W16" s="26">
        <f t="shared" si="4"/>
        <v>0.45235944517338333</v>
      </c>
      <c r="X16" s="26">
        <f t="shared" si="5"/>
        <v>0.45235944517338333</v>
      </c>
      <c r="Y16" s="3"/>
    </row>
    <row r="17" spans="1:25" ht="35.1" customHeight="1" thickBot="1" x14ac:dyDescent="0.3">
      <c r="A17" s="17" t="s">
        <v>20</v>
      </c>
      <c r="B17" s="17" t="s">
        <v>26</v>
      </c>
      <c r="C17" s="17" t="s">
        <v>29</v>
      </c>
      <c r="D17" s="17" t="s">
        <v>24</v>
      </c>
      <c r="E17" s="17" t="s">
        <v>31</v>
      </c>
      <c r="F17" s="17" t="s">
        <v>22</v>
      </c>
      <c r="G17" s="17" t="s">
        <v>39</v>
      </c>
      <c r="H17" s="17" t="s">
        <v>30</v>
      </c>
      <c r="I17" s="18" t="s">
        <v>32</v>
      </c>
      <c r="J17" s="19">
        <v>133375000</v>
      </c>
      <c r="K17" s="19">
        <v>0</v>
      </c>
      <c r="L17" s="19">
        <v>0</v>
      </c>
      <c r="M17" s="19">
        <v>133375000</v>
      </c>
      <c r="N17" s="19">
        <v>0</v>
      </c>
      <c r="O17" s="27">
        <f t="shared" ref="O17:O21" si="9">+M17-N17</f>
        <v>133375000</v>
      </c>
      <c r="P17" s="19">
        <v>133375000</v>
      </c>
      <c r="Q17" s="19">
        <v>0</v>
      </c>
      <c r="R17" s="19">
        <v>60333441</v>
      </c>
      <c r="S17" s="19">
        <v>60333441</v>
      </c>
      <c r="T17" s="19">
        <v>60333441</v>
      </c>
      <c r="U17" s="20">
        <f t="shared" si="2"/>
        <v>73041559</v>
      </c>
      <c r="V17" s="21">
        <f t="shared" si="3"/>
        <v>0.45235944517338333</v>
      </c>
      <c r="W17" s="21">
        <f t="shared" si="4"/>
        <v>0.45235944517338333</v>
      </c>
      <c r="X17" s="21">
        <f t="shared" si="5"/>
        <v>0.45235944517338333</v>
      </c>
      <c r="Y17" s="3"/>
    </row>
    <row r="18" spans="1:25" ht="35.1" customHeight="1" thickBot="1" x14ac:dyDescent="0.3">
      <c r="A18" s="22" t="s">
        <v>20</v>
      </c>
      <c r="B18" s="22"/>
      <c r="C18" s="22"/>
      <c r="D18" s="22"/>
      <c r="E18" s="22"/>
      <c r="F18" s="22"/>
      <c r="G18" s="22"/>
      <c r="H18" s="22"/>
      <c r="I18" s="23" t="s">
        <v>48</v>
      </c>
      <c r="J18" s="24">
        <f>+J19</f>
        <v>3935000</v>
      </c>
      <c r="K18" s="24">
        <f t="shared" ref="K18:T18" si="10">+K19</f>
        <v>0</v>
      </c>
      <c r="L18" s="24">
        <f t="shared" si="10"/>
        <v>0</v>
      </c>
      <c r="M18" s="24">
        <f t="shared" si="10"/>
        <v>3935000</v>
      </c>
      <c r="N18" s="24">
        <f t="shared" si="10"/>
        <v>0</v>
      </c>
      <c r="O18" s="24">
        <f t="shared" si="10"/>
        <v>3935000</v>
      </c>
      <c r="P18" s="24">
        <f t="shared" si="10"/>
        <v>0</v>
      </c>
      <c r="Q18" s="24">
        <f t="shared" si="10"/>
        <v>3935000</v>
      </c>
      <c r="R18" s="24">
        <f t="shared" si="10"/>
        <v>0</v>
      </c>
      <c r="S18" s="24">
        <f t="shared" si="10"/>
        <v>0</v>
      </c>
      <c r="T18" s="24">
        <f t="shared" si="10"/>
        <v>0</v>
      </c>
      <c r="U18" s="25">
        <f t="shared" si="2"/>
        <v>3935000</v>
      </c>
      <c r="V18" s="26">
        <f t="shared" si="3"/>
        <v>0</v>
      </c>
      <c r="W18" s="26">
        <f t="shared" si="4"/>
        <v>0</v>
      </c>
      <c r="X18" s="26">
        <f t="shared" si="5"/>
        <v>0</v>
      </c>
      <c r="Y18" s="3"/>
    </row>
    <row r="19" spans="1:25" ht="25.5" customHeight="1" thickBot="1" x14ac:dyDescent="0.3">
      <c r="A19" s="17" t="s">
        <v>20</v>
      </c>
      <c r="B19" s="17" t="s">
        <v>33</v>
      </c>
      <c r="C19" s="17" t="s">
        <v>21</v>
      </c>
      <c r="D19" s="17"/>
      <c r="E19" s="17"/>
      <c r="F19" s="17" t="s">
        <v>22</v>
      </c>
      <c r="G19" s="17" t="s">
        <v>39</v>
      </c>
      <c r="H19" s="17" t="s">
        <v>30</v>
      </c>
      <c r="I19" s="18" t="s">
        <v>34</v>
      </c>
      <c r="J19" s="19">
        <v>3935000</v>
      </c>
      <c r="K19" s="19">
        <v>0</v>
      </c>
      <c r="L19" s="19">
        <v>0</v>
      </c>
      <c r="M19" s="19">
        <v>3935000</v>
      </c>
      <c r="N19" s="19">
        <v>0</v>
      </c>
      <c r="O19" s="27">
        <f t="shared" si="9"/>
        <v>3935000</v>
      </c>
      <c r="P19" s="19">
        <v>0</v>
      </c>
      <c r="Q19" s="19">
        <v>3935000</v>
      </c>
      <c r="R19" s="19">
        <v>0</v>
      </c>
      <c r="S19" s="19">
        <v>0</v>
      </c>
      <c r="T19" s="19">
        <v>0</v>
      </c>
      <c r="U19" s="20">
        <f t="shared" si="2"/>
        <v>3935000</v>
      </c>
      <c r="V19" s="21">
        <f t="shared" si="3"/>
        <v>0</v>
      </c>
      <c r="W19" s="21">
        <f t="shared" si="4"/>
        <v>0</v>
      </c>
      <c r="X19" s="21">
        <f t="shared" si="5"/>
        <v>0</v>
      </c>
      <c r="Y19" s="3"/>
    </row>
    <row r="20" spans="1:25" ht="35.1" customHeight="1" thickBot="1" x14ac:dyDescent="0.3">
      <c r="A20" s="22" t="s">
        <v>35</v>
      </c>
      <c r="B20" s="22"/>
      <c r="C20" s="22"/>
      <c r="D20" s="22"/>
      <c r="E20" s="22"/>
      <c r="F20" s="22"/>
      <c r="G20" s="22"/>
      <c r="H20" s="22"/>
      <c r="I20" s="23" t="s">
        <v>46</v>
      </c>
      <c r="J20" s="24">
        <f>+J21</f>
        <v>9493961000</v>
      </c>
      <c r="K20" s="24">
        <f t="shared" ref="K20:T20" si="11">+K21</f>
        <v>0</v>
      </c>
      <c r="L20" s="24">
        <f t="shared" si="11"/>
        <v>0</v>
      </c>
      <c r="M20" s="24">
        <f t="shared" si="11"/>
        <v>9493961000</v>
      </c>
      <c r="N20" s="24">
        <f t="shared" si="11"/>
        <v>0</v>
      </c>
      <c r="O20" s="24">
        <f t="shared" si="11"/>
        <v>9493961000</v>
      </c>
      <c r="P20" s="24">
        <f t="shared" si="11"/>
        <v>9459252526.9799995</v>
      </c>
      <c r="Q20" s="24">
        <f t="shared" si="11"/>
        <v>34708473.020000003</v>
      </c>
      <c r="R20" s="24">
        <f t="shared" si="11"/>
        <v>9217713672.3500004</v>
      </c>
      <c r="S20" s="24">
        <f t="shared" si="11"/>
        <v>5724150717.3900003</v>
      </c>
      <c r="T20" s="24">
        <f t="shared" si="11"/>
        <v>5671118297.3999996</v>
      </c>
      <c r="U20" s="25">
        <f t="shared" si="2"/>
        <v>276247327.64999962</v>
      </c>
      <c r="V20" s="26">
        <f t="shared" si="3"/>
        <v>0.97090283732469518</v>
      </c>
      <c r="W20" s="26">
        <f t="shared" si="4"/>
        <v>0.60292545096719907</v>
      </c>
      <c r="X20" s="26">
        <f t="shared" si="5"/>
        <v>0.59733954009290746</v>
      </c>
      <c r="Y20" s="3"/>
    </row>
    <row r="21" spans="1:25" ht="47.25" customHeight="1" thickBot="1" x14ac:dyDescent="0.3">
      <c r="A21" s="17" t="s">
        <v>35</v>
      </c>
      <c r="B21" s="17" t="s">
        <v>36</v>
      </c>
      <c r="C21" s="17" t="s">
        <v>37</v>
      </c>
      <c r="D21" s="17" t="s">
        <v>38</v>
      </c>
      <c r="E21" s="17"/>
      <c r="F21" s="17" t="s">
        <v>22</v>
      </c>
      <c r="G21" s="17" t="s">
        <v>39</v>
      </c>
      <c r="H21" s="17" t="s">
        <v>30</v>
      </c>
      <c r="I21" s="18" t="s">
        <v>41</v>
      </c>
      <c r="J21" s="19">
        <v>9493961000</v>
      </c>
      <c r="K21" s="19">
        <v>0</v>
      </c>
      <c r="L21" s="19">
        <v>0</v>
      </c>
      <c r="M21" s="19">
        <v>9493961000</v>
      </c>
      <c r="N21" s="19">
        <v>0</v>
      </c>
      <c r="O21" s="27">
        <f t="shared" si="9"/>
        <v>9493961000</v>
      </c>
      <c r="P21" s="19">
        <v>9459252526.9799995</v>
      </c>
      <c r="Q21" s="19">
        <v>34708473.020000003</v>
      </c>
      <c r="R21" s="19">
        <v>9217713672.3500004</v>
      </c>
      <c r="S21" s="19">
        <v>5724150717.3900003</v>
      </c>
      <c r="T21" s="19">
        <v>5671118297.3999996</v>
      </c>
      <c r="U21" s="20">
        <f t="shared" si="2"/>
        <v>276247327.64999962</v>
      </c>
      <c r="V21" s="21">
        <f t="shared" si="3"/>
        <v>0.97090283732469518</v>
      </c>
      <c r="W21" s="21">
        <f t="shared" si="4"/>
        <v>0.60292545096719907</v>
      </c>
      <c r="X21" s="21">
        <f t="shared" si="5"/>
        <v>0.59733954009290746</v>
      </c>
      <c r="Y21" s="3"/>
    </row>
    <row r="22" spans="1:25" ht="35.1" customHeight="1" thickBot="1" x14ac:dyDescent="0.3">
      <c r="A22" s="22" t="s">
        <v>0</v>
      </c>
      <c r="B22" s="22" t="s">
        <v>0</v>
      </c>
      <c r="C22" s="22" t="s">
        <v>0</v>
      </c>
      <c r="D22" s="22" t="s">
        <v>0</v>
      </c>
      <c r="E22" s="22" t="s">
        <v>0</v>
      </c>
      <c r="F22" s="22" t="s">
        <v>0</v>
      </c>
      <c r="G22" s="22" t="s">
        <v>0</v>
      </c>
      <c r="H22" s="22" t="s">
        <v>0</v>
      </c>
      <c r="I22" s="23" t="s">
        <v>49</v>
      </c>
      <c r="J22" s="24">
        <f>+J8+J20</f>
        <v>24796813000</v>
      </c>
      <c r="K22" s="24">
        <f t="shared" ref="K22:T22" si="12">+K8+K20</f>
        <v>0</v>
      </c>
      <c r="L22" s="24">
        <f t="shared" si="12"/>
        <v>0</v>
      </c>
      <c r="M22" s="24">
        <f t="shared" si="12"/>
        <v>24796813000</v>
      </c>
      <c r="N22" s="24">
        <f t="shared" si="12"/>
        <v>71683000</v>
      </c>
      <c r="O22" s="24">
        <f t="shared" si="12"/>
        <v>24725130000</v>
      </c>
      <c r="P22" s="24">
        <f t="shared" si="12"/>
        <v>24529428492.309998</v>
      </c>
      <c r="Q22" s="24">
        <f t="shared" si="12"/>
        <v>195701507.69</v>
      </c>
      <c r="R22" s="24">
        <f t="shared" si="12"/>
        <v>22546098512.709999</v>
      </c>
      <c r="S22" s="24">
        <f t="shared" si="12"/>
        <v>18732180938.139999</v>
      </c>
      <c r="T22" s="24">
        <f t="shared" si="12"/>
        <v>18615033743.150002</v>
      </c>
      <c r="U22" s="25">
        <f t="shared" si="2"/>
        <v>2179031487.2900009</v>
      </c>
      <c r="V22" s="26">
        <f t="shared" si="3"/>
        <v>0.91186976621396931</v>
      </c>
      <c r="W22" s="26">
        <f t="shared" si="4"/>
        <v>0.757617085861227</v>
      </c>
      <c r="X22" s="26">
        <f t="shared" si="5"/>
        <v>0.75287910490864973</v>
      </c>
      <c r="Y22" s="3"/>
    </row>
    <row r="23" spans="1:25" ht="15" customHeight="1" x14ac:dyDescent="0.25">
      <c r="A23" s="10" t="s">
        <v>53</v>
      </c>
      <c r="B23" s="10"/>
      <c r="C23" s="10"/>
      <c r="D23" s="10"/>
      <c r="E23" s="10"/>
      <c r="F23" s="11"/>
      <c r="G23" s="11"/>
      <c r="H23" s="10"/>
      <c r="I23" s="10"/>
      <c r="J23" s="12"/>
      <c r="K23" s="12"/>
      <c r="L23" s="13"/>
      <c r="M23" s="2"/>
      <c r="N23" s="2"/>
      <c r="O23" s="2"/>
      <c r="P23" s="2"/>
      <c r="Q23" s="2"/>
      <c r="R23" s="14"/>
      <c r="S23" s="1"/>
      <c r="T23" s="1"/>
      <c r="U23" s="6"/>
      <c r="V23" s="7"/>
      <c r="W23" s="7"/>
      <c r="X23" s="7"/>
      <c r="Y23" s="3"/>
    </row>
    <row r="24" spans="1:25" ht="15" customHeight="1" x14ac:dyDescent="0.25">
      <c r="A24" s="10" t="s">
        <v>54</v>
      </c>
      <c r="B24" s="10"/>
      <c r="C24" s="10"/>
      <c r="D24" s="10"/>
      <c r="E24" s="10"/>
      <c r="F24" s="11"/>
      <c r="G24" s="11"/>
      <c r="H24" s="10"/>
      <c r="I24" s="10"/>
      <c r="J24" s="15"/>
      <c r="K24" s="15"/>
      <c r="L24" s="13"/>
      <c r="M24" s="10"/>
      <c r="N24" s="10"/>
      <c r="O24" s="10"/>
      <c r="P24" s="10"/>
      <c r="Q24" s="2"/>
      <c r="R24" s="14"/>
      <c r="S24" s="1"/>
      <c r="T24" s="1"/>
      <c r="U24" s="4"/>
      <c r="V24" s="5"/>
      <c r="W24" s="5"/>
      <c r="X24" s="5"/>
      <c r="Y24" s="3"/>
    </row>
    <row r="25" spans="1:25" ht="15" customHeight="1" x14ac:dyDescent="0.25">
      <c r="A25" s="10" t="s">
        <v>55</v>
      </c>
      <c r="B25" s="10"/>
      <c r="C25" s="10"/>
      <c r="D25" s="10"/>
      <c r="E25" s="10"/>
      <c r="F25" s="11"/>
      <c r="G25" s="11"/>
      <c r="H25" s="10"/>
      <c r="I25" s="10"/>
      <c r="J25" s="15"/>
      <c r="K25" s="15"/>
      <c r="L25" s="13"/>
      <c r="M25" s="10"/>
      <c r="N25" s="10"/>
      <c r="O25" s="10"/>
      <c r="P25" s="10"/>
      <c r="Q25" s="2"/>
      <c r="R25" s="14"/>
      <c r="S25" s="1"/>
      <c r="T25" s="1"/>
      <c r="U25" s="4"/>
      <c r="V25" s="5"/>
      <c r="W25" s="5"/>
      <c r="X25" s="5"/>
      <c r="Y25" s="3"/>
    </row>
    <row r="26" spans="1:25" ht="15" customHeight="1" x14ac:dyDescent="0.25">
      <c r="A26" s="5"/>
      <c r="B26" s="3"/>
    </row>
    <row r="27" spans="1:25" ht="15" customHeight="1" x14ac:dyDescent="0.25">
      <c r="A27" s="5"/>
      <c r="B27" s="3"/>
    </row>
    <row r="28" spans="1:25" ht="15" customHeight="1" x14ac:dyDescent="0.25">
      <c r="A28" s="5"/>
      <c r="B28" s="3"/>
    </row>
    <row r="29" spans="1:25" ht="15" customHeight="1" x14ac:dyDescent="0.25">
      <c r="A29" s="5"/>
      <c r="B29" s="3"/>
    </row>
    <row r="30" spans="1:25" ht="15" customHeight="1" x14ac:dyDescent="0.25">
      <c r="A30" s="5"/>
      <c r="B30" s="3"/>
    </row>
    <row r="31" spans="1:25" ht="15" customHeight="1" x14ac:dyDescent="0.25">
      <c r="A31" s="5"/>
      <c r="B31" s="3"/>
    </row>
    <row r="32" spans="1:25" ht="15" customHeight="1" x14ac:dyDescent="0.25">
      <c r="A32" s="5"/>
      <c r="B32" s="3"/>
    </row>
    <row r="33" spans="1:20" ht="15" customHeight="1" x14ac:dyDescent="0.25">
      <c r="A33" s="3"/>
      <c r="B33" s="3"/>
    </row>
    <row r="34" spans="1:20" ht="15" customHeight="1" x14ac:dyDescent="0.25">
      <c r="A34" s="3"/>
      <c r="B34" s="3"/>
    </row>
    <row r="35" spans="1:20" ht="35.1" customHeight="1" x14ac:dyDescent="0.25">
      <c r="A35" s="3"/>
      <c r="B35" s="3"/>
    </row>
    <row r="36" spans="1:20" ht="35.1" customHeight="1" x14ac:dyDescent="0.25">
      <c r="A36" s="3"/>
      <c r="B36" s="3"/>
    </row>
    <row r="37" spans="1:20" ht="35.1" customHeight="1" x14ac:dyDescent="0.25"/>
    <row r="38" spans="1:20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54.9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54.9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54.9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54.9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54.9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54.9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54.9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54.9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54.9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54.9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54.9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54.9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54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54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54.9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54.9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54.9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54.9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54.9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54.9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54.9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5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4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</sheetData>
  <mergeCells count="4">
    <mergeCell ref="A3:X3"/>
    <mergeCell ref="A4:X4"/>
    <mergeCell ref="A5:X5"/>
    <mergeCell ref="T6:X6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2021-12-07T21:19:51Z</cp:lastPrinted>
  <dcterms:created xsi:type="dcterms:W3CDTF">2021-12-01T13:51:34Z</dcterms:created>
  <dcterms:modified xsi:type="dcterms:W3CDTF">2021-12-07T21:19:59Z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