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terno\Documents\TRABAJO PAGINA WEB 2021\TRABAJO PAGINA WEB MES DE MAYO DE 2021\PDF\"/>
    </mc:Choice>
  </mc:AlternateContent>
  <bookViews>
    <workbookView xWindow="240" yWindow="120" windowWidth="18060" windowHeight="7050"/>
  </bookViews>
  <sheets>
    <sheet name="GESTION GENERAL" sheetId="1" r:id="rId1"/>
  </sheets>
  <definedNames>
    <definedName name="_xlnm.Print_Titles" localSheetId="0">'GESTION GENERAL'!$7:$7</definedName>
  </definedNames>
  <calcPr calcId="152511"/>
</workbook>
</file>

<file path=xl/calcChain.xml><?xml version="1.0" encoding="utf-8"?>
<calcChain xmlns="http://schemas.openxmlformats.org/spreadsheetml/2006/main">
  <c r="V59" i="1" l="1"/>
  <c r="U59" i="1"/>
  <c r="T59" i="1"/>
  <c r="V58" i="1"/>
  <c r="U58" i="1"/>
  <c r="T58" i="1"/>
  <c r="V57" i="1"/>
  <c r="U57" i="1"/>
  <c r="T57" i="1"/>
  <c r="V56" i="1"/>
  <c r="U56" i="1"/>
  <c r="T56" i="1"/>
  <c r="V55" i="1"/>
  <c r="U55" i="1"/>
  <c r="T55" i="1"/>
  <c r="V54" i="1"/>
  <c r="U54" i="1"/>
  <c r="T54" i="1"/>
  <c r="V53" i="1"/>
  <c r="U53" i="1"/>
  <c r="T53" i="1"/>
  <c r="V52" i="1"/>
  <c r="U52" i="1"/>
  <c r="T52" i="1"/>
  <c r="V51" i="1"/>
  <c r="U51" i="1"/>
  <c r="T51" i="1"/>
  <c r="V50" i="1"/>
  <c r="U50" i="1"/>
  <c r="T50" i="1"/>
  <c r="V49" i="1"/>
  <c r="U49" i="1"/>
  <c r="T49" i="1"/>
  <c r="V48" i="1"/>
  <c r="U48" i="1"/>
  <c r="T48" i="1"/>
  <c r="V47" i="1"/>
  <c r="U47" i="1"/>
  <c r="T47" i="1"/>
  <c r="V46" i="1"/>
  <c r="U46" i="1"/>
  <c r="T46" i="1"/>
  <c r="V45" i="1"/>
  <c r="U45" i="1"/>
  <c r="T45" i="1"/>
  <c r="V44" i="1"/>
  <c r="U44" i="1"/>
  <c r="T44" i="1"/>
  <c r="V43" i="1"/>
  <c r="U43" i="1"/>
  <c r="T43" i="1"/>
  <c r="V42" i="1"/>
  <c r="U42" i="1"/>
  <c r="T42" i="1"/>
  <c r="V40" i="1"/>
  <c r="U40" i="1"/>
  <c r="T40" i="1"/>
  <c r="V39" i="1"/>
  <c r="U39" i="1"/>
  <c r="T39" i="1"/>
  <c r="V37" i="1"/>
  <c r="U37" i="1"/>
  <c r="T37" i="1"/>
  <c r="V36" i="1"/>
  <c r="U36" i="1"/>
  <c r="T36" i="1"/>
  <c r="V35" i="1"/>
  <c r="U35" i="1"/>
  <c r="T35" i="1"/>
  <c r="V34" i="1"/>
  <c r="U34" i="1"/>
  <c r="T34" i="1"/>
  <c r="V33" i="1"/>
  <c r="U33" i="1"/>
  <c r="T33" i="1"/>
  <c r="V32" i="1"/>
  <c r="U32" i="1"/>
  <c r="T32" i="1"/>
  <c r="V31" i="1"/>
  <c r="U31" i="1"/>
  <c r="T31" i="1"/>
  <c r="V30" i="1"/>
  <c r="U30" i="1"/>
  <c r="T30" i="1"/>
  <c r="V29" i="1"/>
  <c r="U29" i="1"/>
  <c r="T29" i="1"/>
  <c r="V28" i="1"/>
  <c r="U28" i="1"/>
  <c r="T28" i="1"/>
  <c r="V27" i="1"/>
  <c r="U27" i="1"/>
  <c r="T27" i="1"/>
  <c r="V25" i="1"/>
  <c r="U25" i="1"/>
  <c r="T25" i="1"/>
  <c r="V24" i="1"/>
  <c r="U24" i="1"/>
  <c r="T24" i="1"/>
  <c r="V22" i="1"/>
  <c r="U22" i="1"/>
  <c r="T22" i="1"/>
  <c r="V21" i="1"/>
  <c r="U21" i="1"/>
  <c r="T21" i="1"/>
  <c r="V20" i="1"/>
  <c r="U20" i="1"/>
  <c r="T20" i="1"/>
  <c r="V19" i="1"/>
  <c r="U19" i="1"/>
  <c r="T19" i="1"/>
  <c r="V18" i="1"/>
  <c r="U18" i="1"/>
  <c r="T18" i="1"/>
  <c r="V17" i="1"/>
  <c r="U17" i="1"/>
  <c r="T17" i="1"/>
  <c r="V15" i="1"/>
  <c r="U15" i="1"/>
  <c r="T15" i="1"/>
  <c r="V14" i="1"/>
  <c r="U14" i="1"/>
  <c r="T14" i="1"/>
  <c r="V12" i="1"/>
  <c r="U12" i="1"/>
  <c r="T12" i="1"/>
  <c r="V11" i="1"/>
  <c r="U11" i="1"/>
  <c r="T11" i="1"/>
  <c r="V10" i="1"/>
  <c r="U10" i="1"/>
  <c r="T1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0" i="1"/>
  <c r="S39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5" i="1"/>
  <c r="S14" i="1"/>
  <c r="S12" i="1"/>
  <c r="S11" i="1"/>
  <c r="S10" i="1"/>
  <c r="R41" i="1" l="1"/>
  <c r="Q41" i="1"/>
  <c r="P41" i="1"/>
  <c r="O41" i="1"/>
  <c r="N41" i="1"/>
  <c r="M41" i="1"/>
  <c r="S41" i="1" s="1"/>
  <c r="L41" i="1"/>
  <c r="K41" i="1"/>
  <c r="J41" i="1"/>
  <c r="R16" i="1"/>
  <c r="Q16" i="1"/>
  <c r="P16" i="1"/>
  <c r="O16" i="1"/>
  <c r="N16" i="1"/>
  <c r="M16" i="1"/>
  <c r="L16" i="1"/>
  <c r="K16" i="1"/>
  <c r="J16" i="1"/>
  <c r="R13" i="1"/>
  <c r="Q13" i="1"/>
  <c r="P13" i="1"/>
  <c r="O13" i="1"/>
  <c r="N13" i="1"/>
  <c r="M13" i="1"/>
  <c r="S13" i="1" s="1"/>
  <c r="L13" i="1"/>
  <c r="K13" i="1"/>
  <c r="J13" i="1"/>
  <c r="R9" i="1"/>
  <c r="Q9" i="1"/>
  <c r="P9" i="1"/>
  <c r="O9" i="1"/>
  <c r="N9" i="1"/>
  <c r="M9" i="1"/>
  <c r="L9" i="1"/>
  <c r="K9" i="1"/>
  <c r="J9" i="1"/>
  <c r="R38" i="1"/>
  <c r="Q38" i="1"/>
  <c r="P38" i="1"/>
  <c r="O38" i="1"/>
  <c r="N38" i="1"/>
  <c r="M38" i="1"/>
  <c r="L38" i="1"/>
  <c r="K38" i="1"/>
  <c r="J38" i="1"/>
  <c r="S38" i="1" l="1"/>
  <c r="U38" i="1"/>
  <c r="U16" i="1"/>
  <c r="J8" i="1"/>
  <c r="J60" i="1" s="1"/>
  <c r="Q8" i="1"/>
  <c r="U9" i="1"/>
  <c r="V38" i="1"/>
  <c r="K8" i="1"/>
  <c r="K60" i="1" s="1"/>
  <c r="N8" i="1"/>
  <c r="N60" i="1" s="1"/>
  <c r="R8" i="1"/>
  <c r="V9" i="1"/>
  <c r="T13" i="1"/>
  <c r="V16" i="1"/>
  <c r="T41" i="1"/>
  <c r="L8" i="1"/>
  <c r="L60" i="1" s="1"/>
  <c r="O8" i="1"/>
  <c r="O60" i="1" s="1"/>
  <c r="U13" i="1"/>
  <c r="U41" i="1"/>
  <c r="T38" i="1"/>
  <c r="S9" i="1"/>
  <c r="P8" i="1"/>
  <c r="T9" i="1"/>
  <c r="V13" i="1"/>
  <c r="S16" i="1"/>
  <c r="T16" i="1"/>
  <c r="V41" i="1"/>
  <c r="M8" i="1"/>
  <c r="P60" i="1" l="1"/>
  <c r="T8" i="1"/>
  <c r="S8" i="1"/>
  <c r="R60" i="1"/>
  <c r="V8" i="1"/>
  <c r="Q60" i="1"/>
  <c r="U8" i="1"/>
  <c r="M60" i="1"/>
  <c r="V60" i="1" l="1"/>
  <c r="S60" i="1"/>
  <c r="U60" i="1"/>
  <c r="T60" i="1"/>
</calcChain>
</file>

<file path=xl/sharedStrings.xml><?xml version="1.0" encoding="utf-8"?>
<sst xmlns="http://schemas.openxmlformats.org/spreadsheetml/2006/main" count="450" uniqueCount="132">
  <si>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</si>
  <si>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</si>
  <si>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</si>
  <si>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</si>
  <si>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</si>
  <si>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</si>
  <si>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</si>
  <si>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</si>
  <si>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</si>
  <si>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</si>
  <si>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</si>
  <si>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</si>
  <si>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</si>
  <si>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</si>
  <si>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CDP</t>
  </si>
  <si>
    <t>APR. DISPONIBLE</t>
  </si>
  <si>
    <t>COMPROMISO</t>
  </si>
  <si>
    <t>OBLIGACION</t>
  </si>
  <si>
    <t>PAGOS</t>
  </si>
  <si>
    <t>A</t>
  </si>
  <si>
    <t>01</t>
  </si>
  <si>
    <t>Nación</t>
  </si>
  <si>
    <t>10</t>
  </si>
  <si>
    <t>CSF</t>
  </si>
  <si>
    <t>SALARIO</t>
  </si>
  <si>
    <t>02</t>
  </si>
  <si>
    <t>CONTRIBUCIONES INHERENTES A LA NÓMINA</t>
  </si>
  <si>
    <t>03</t>
  </si>
  <si>
    <t>REMUNERACIONES NO CONSTITUTIVAS DE FACTOR SALARIAL</t>
  </si>
  <si>
    <t>ADQUISICIÓN DE ACTIVOS NO FINANCIEROS</t>
  </si>
  <si>
    <t>ADQUISICIONES DIFERENTES DE ACTIVOS</t>
  </si>
  <si>
    <t>001</t>
  </si>
  <si>
    <t>TRANSFERENCIA DE RECURSOS AL PATRIMONIO AUTÓNOMO FIDEICOMISO DE PROMOCIÓN DE EXPORTACIONES - PROEXPORT. ARTÍCULO 33 LEY 1328 DE 2009</t>
  </si>
  <si>
    <t>098</t>
  </si>
  <si>
    <t>COMITE GLOBAL DE PREFERENCIAS COMERCIALES ENTRE PAISES EN DESARROLLO (LEY 8 DE 1992)</t>
  </si>
  <si>
    <t>099</t>
  </si>
  <si>
    <t>ORGANIZACION MUNDIAL DE TURISMO O.M.T. (LEY 63 DE 1989)</t>
  </si>
  <si>
    <t>100</t>
  </si>
  <si>
    <t>ORGANIZACION MUNDIAL DEL COMERCIO. OMC. (LEY 170 DE 1994)</t>
  </si>
  <si>
    <t>101</t>
  </si>
  <si>
    <t>SECRETARIA GENERAL DE LA COMUNIDAD ANDINA. (LEY 8 DE 1973)</t>
  </si>
  <si>
    <t>102</t>
  </si>
  <si>
    <t>TRIBUNAL DE JUSTICIA DE LA COMUNIDAD ANDINA. (LEY 17 DE 1980)</t>
  </si>
  <si>
    <t>04</t>
  </si>
  <si>
    <t>007</t>
  </si>
  <si>
    <t>PROVISIÓN PARA GASTOS INSTITUCIONALES Y/O SECTORIALES CONTINGENTES- PREVIO CONCEPTO DGPPN</t>
  </si>
  <si>
    <t>028</t>
  </si>
  <si>
    <t>RECURSOS A BANCOLDEX</t>
  </si>
  <si>
    <t>11</t>
  </si>
  <si>
    <t>SSF</t>
  </si>
  <si>
    <t>029</t>
  </si>
  <si>
    <t>RECURSOS AL FONDO FÍLMICO COLOMBIA (FFC) - LEY 1556 DE 2012</t>
  </si>
  <si>
    <t>058</t>
  </si>
  <si>
    <t>PROGRAMAS PARA EL APOYO A LAS MYPIMES LEY 590 DE 2000</t>
  </si>
  <si>
    <t>002</t>
  </si>
  <si>
    <t>CUOTAS PARTES PENSIONALES (DE PENSIONES)</t>
  </si>
  <si>
    <t>004</t>
  </si>
  <si>
    <t>BONOS PENSIONALES (DE PENSIONES)</t>
  </si>
  <si>
    <t>012</t>
  </si>
  <si>
    <t>INCAPACIDADES Y LICENCIAS DE MATERNIDAD Y PATERNIDAD (NO DE PENSIONES)</t>
  </si>
  <si>
    <t>077</t>
  </si>
  <si>
    <t>MESADAS PENSIONALES - ZONAS FRANCAS (DE PENSIONES)</t>
  </si>
  <si>
    <t>078</t>
  </si>
  <si>
    <t>MESADAS PENSIONALES CONCESIÓN DE SALINAS (DE PENSIONES)</t>
  </si>
  <si>
    <t>081</t>
  </si>
  <si>
    <t>MESADAS PENSIONALES ÁLCALIS DE COLOMBIA LTDA. EN LIQUIDACIÓN (DE PENSIONES)</t>
  </si>
  <si>
    <t>SENTENCIAS</t>
  </si>
  <si>
    <t>CONCILIACIONES</t>
  </si>
  <si>
    <t>09</t>
  </si>
  <si>
    <t>TRANSFERENCIA A ARTESANÍAS DE COLOMBIA S.A.</t>
  </si>
  <si>
    <t>08</t>
  </si>
  <si>
    <t>IMPUESTOS</t>
  </si>
  <si>
    <t>CUOTA DE FISCALIZACIÓN Y AUDITAJE</t>
  </si>
  <si>
    <t>C</t>
  </si>
  <si>
    <t>3501</t>
  </si>
  <si>
    <t>0200</t>
  </si>
  <si>
    <t>2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</si>
  <si>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</si>
  <si>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</si>
  <si>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</si>
  <si>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</si>
  <si>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</si>
  <si>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</si>
  <si>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NACIONAL-[PREVIO CONCEPTO DNP]</t>
  </si>
  <si>
    <t>18</t>
  </si>
  <si>
    <t>IMPLEMENTACIÓN  DE INSTRUMENTOS QUE MEJOREN LA PRODUCTIVIDAD Y COMPETITIVIDAD DE LAS EMPRESAS PARA INCREMENTAR, DIVERSIFICAR Y SOFISTICAR LA OFERTA  NACIONAL</t>
  </si>
  <si>
    <t>19</t>
  </si>
  <si>
    <t>APOYO A LA PROMOCION DE LA ECONOMIA CIRCULAR Y LA EFICIENCIA EN EL USO DE LOS RECURSOS EN LAS EMPRESAS A NIVEL   NACIONAL-[PREVIO CONCEPTO DNP]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</si>
  <si>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</si>
  <si>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</si>
  <si>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</si>
  <si>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</si>
  <si>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</si>
  <si>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NACIONAL-[PREVIO CONCEPTO DNP]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</si>
  <si>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</si>
  <si>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</si>
  <si>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</si>
  <si>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</si>
  <si>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25</t>
  </si>
  <si>
    <t>FORTALECIMIENTO DEL ENTORNO COMPETITIVO EN LA INDUSTRIA A NIVEL  NACIONAL-[PREVIO CONCEPTO DNP]</t>
  </si>
  <si>
    <t>3503</t>
  </si>
  <si>
    <t>4</t>
  </si>
  <si>
    <t>IMPLEMENTACIÓN REGISTRO SUSTANCIAS QUÍMICAS DE USO INDUSTRIAL A NIVEL  NACIONAL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</si>
  <si>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</si>
  <si>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</si>
  <si>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6</t>
  </si>
  <si>
    <t>MEJORAMIENTO EN LA APLICACIÓN Y CONVERGENCIA HACIA ESTÁNDARES INTERNACIONALES DE INFORMACIÓN FINANCIERA Y DE ASEGURAMIENTO DE LA INFORMACIÓN A NIVEL   NACIONAL</t>
  </si>
  <si>
    <t>3599</t>
  </si>
  <si>
    <t>AMPLIACIÓN DE LA CAPACIDAD DE LOS SERVICIOS DE LAS TECNOLOGÍAS DE INFORMACIÓN EN EL MINCIT  NACIONAL</t>
  </si>
  <si>
    <t>FORTALECIMIENTO EN LA GESTIÓN ADMINISTRATIVA E INSTITUCIONAL DEL MINISTERIO DE COMERCIO, INDUSTRIA Y TURISMO A NIVEL   NACIONAL</t>
  </si>
  <si>
    <t>GASTOS DE PERSONAL</t>
  </si>
  <si>
    <t>GASTOS DE FUNCIONAMIENTO</t>
  </si>
  <si>
    <t>ADQUISICION DE BIENES Y SERVICIOS</t>
  </si>
  <si>
    <t>TRANSFERENCIAS CORRIENTES</t>
  </si>
  <si>
    <t xml:space="preserve">GASTOS DE INVERSION </t>
  </si>
  <si>
    <t>GASTOS POR TRIBUTOS, MULTAS, SANCIONES E INTERESES DE MORA</t>
  </si>
  <si>
    <t>TOTAL PRESUPESTO A+C</t>
  </si>
  <si>
    <t>APROPIACION SIN COMPROMETER</t>
  </si>
  <si>
    <t>MINISTERIO DE COMERCIO INDUSTRIA Y TURISMO</t>
  </si>
  <si>
    <t>EJECUCION PRESUPUESTAL ACUMULADA CON CORTE AL 31 DE MAYO DE 2021</t>
  </si>
  <si>
    <t>COMP /APR</t>
  </si>
  <si>
    <t>OBLIG /APR</t>
  </si>
  <si>
    <t>PAGO/ APR</t>
  </si>
  <si>
    <t>UNIDAD EJECUTORA 350101-000 GESTION GENERAL</t>
  </si>
  <si>
    <t xml:space="preserve">Fuente : Sistema Integrado de Información Financiera SIIF Nación </t>
  </si>
  <si>
    <r>
      <rPr>
        <b/>
        <sz val="8"/>
        <rFont val="Arial"/>
        <family val="2"/>
      </rPr>
      <t>Nota No. 1</t>
    </r>
    <r>
      <rPr>
        <sz val="8"/>
        <rFont val="Arial"/>
        <family val="2"/>
      </rPr>
      <t xml:space="preserve"> : Ley  No. 2063 del  28 de noviembre de 2020" Por la cual se decreta el presupuesto de rentas y recursos de capital y ley de apropiaciones para la vigencia fiscal del 1° de Enero al 31 de diciembre de 2021" </t>
    </r>
  </si>
  <si>
    <r>
      <rPr>
        <b/>
        <sz val="8"/>
        <rFont val="Arial"/>
        <family val="2"/>
      </rPr>
      <t>Nota No. 2</t>
    </r>
    <r>
      <rPr>
        <sz val="8"/>
        <rFont val="Arial"/>
        <family val="2"/>
      </rPr>
      <t xml:space="preserve"> : Decreto No. 1805  del  31 de diciembre de 2020" Por el cual se liquida el presupuesto General de la Nación para la vigencia fiscal de 2021, se detallan las apropiaciones y se clasifican y definen los gastos"</t>
    </r>
  </si>
  <si>
    <r>
      <rPr>
        <b/>
        <sz val="8"/>
        <rFont val="Arial"/>
        <family val="2"/>
      </rPr>
      <t>Nota No. 3</t>
    </r>
    <r>
      <rPr>
        <sz val="8"/>
        <rFont val="Arial"/>
        <family val="2"/>
      </rPr>
      <t xml:space="preserve"> : Resoluciòn No.0081 " Por la cual se efectua un traslado en el presupuesto de funcionamiento de la Secciòn 3501 Ministerio de Comercio, Industria y Turismo, Unidad Ejecutora 3501-01 Gestiòn General en la vigencia fiscal 2021"</t>
    </r>
  </si>
  <si>
    <r>
      <rPr>
        <b/>
        <sz val="8"/>
        <rFont val="Arial"/>
        <family val="2"/>
      </rPr>
      <t>Nota No. 4</t>
    </r>
    <r>
      <rPr>
        <sz val="8"/>
        <rFont val="Arial"/>
        <family val="2"/>
      </rPr>
      <t xml:space="preserve"> : Resoluciòn No.0103 " Por la cual se efectua un traslado en el presupuesto de funcionamiento de la Secciòn 3501 Ministerio de Comercio, Industria y Turismo, Unidad Ejecutora 3501-01 Gestiòn General en la vigencia fiscal 2021"</t>
    </r>
  </si>
  <si>
    <r>
      <rPr>
        <b/>
        <sz val="8"/>
        <rFont val="Arial"/>
        <family val="2"/>
      </rPr>
      <t>Nota No. 5</t>
    </r>
    <r>
      <rPr>
        <sz val="8"/>
        <rFont val="Arial"/>
        <family val="2"/>
      </rPr>
      <t xml:space="preserve"> : Decreto No. 359 del 7 de abril de 2021 " Por el cual se efectùa un ajuste en el Presupuesto General de la Naciòn para la vigencia fiscal 2021"</t>
    </r>
  </si>
  <si>
    <r>
      <rPr>
        <b/>
        <sz val="8"/>
        <rFont val="Arial"/>
        <family val="2"/>
      </rPr>
      <t xml:space="preserve">Nota No. 6 </t>
    </r>
    <r>
      <rPr>
        <sz val="8"/>
        <rFont val="Arial"/>
        <family val="2"/>
      </rPr>
      <t>: Resoluciòn No.0765 del 13 de abril de 2021 " Por la cual se efectùa una distibuciòn en el Presupuesto de Gastos de Inversiòn del Ministerio de Hacienda y Crèdito Pùblico para la vigencia fiscal de 2021"</t>
    </r>
  </si>
  <si>
    <t>FECHA DE GENERACION: JUNIO 01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</si>
</sst>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240A]&quot;$&quot;\ #,##0.00;\-&quot;$&quot;\ #,##0.00"/>
    <numFmt numFmtId="165" formatCode="#,##0.00_ ;\-#,##0.00\ "/>
    <numFmt numFmtId="166" formatCode="[$-1240A]&quot;$&quot;\ #,##0.00;\(&quot;$&quot;\ #,##0.00\)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theme="0"/>
      <name val="Arial"/>
      <family val="2"/>
    </font>
    <font>
      <sz val="11"/>
      <color theme="0"/>
      <name val="Calibri"/>
      <family val="2"/>
    </font>
    <font>
      <sz val="8"/>
      <name val="Arial"/>
      <family val="2"/>
    </font>
    <font>
      <sz val="11"/>
      <name val="Calibri"/>
      <family val="2"/>
    </font>
    <font>
      <b/>
      <sz val="8"/>
      <name val="Arial"/>
      <family val="2"/>
    </font>
    <font>
      <sz val="12"/>
      <name val="Arial Narrow"/>
      <family val="2"/>
    </font>
    <font>
      <b/>
      <sz val="12"/>
      <color rgb="FF000000"/>
      <name val="Arial Narrow"/>
      <family val="2"/>
    </font>
    <font>
      <b/>
      <sz val="8"/>
      <color rgb="FF000000"/>
      <name val="Arial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</borders>
  <cellStyleXfs count="1">
    <xf numFmtId="0" fontId="0" fillId="0" borderId="0"/>
  </cellStyleXfs>
  <cellXfs count="35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165" fontId="1" fillId="0" borderId="0" xfId="0" applyNumberFormat="1" applyFont="1" applyFill="1" applyBorder="1" applyAlignment="1">
      <alignment horizontal="right"/>
    </xf>
    <xf numFmtId="10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4" fillId="3" borderId="1" xfId="0" applyNumberFormat="1" applyFont="1" applyFill="1" applyBorder="1" applyAlignment="1">
      <alignment horizontal="center" vertical="center" wrapText="1" readingOrder="1"/>
    </xf>
    <xf numFmtId="0" fontId="5" fillId="3" borderId="1" xfId="0" applyFont="1" applyFill="1" applyBorder="1" applyAlignment="1">
      <alignment horizontal="centerContinuous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165" fontId="1" fillId="0" borderId="1" xfId="0" applyNumberFormat="1" applyFont="1" applyFill="1" applyBorder="1" applyAlignment="1">
      <alignment horizontal="right" vertical="center" wrapText="1"/>
    </xf>
    <xf numFmtId="10" fontId="1" fillId="0" borderId="1" xfId="0" applyNumberFormat="1" applyFont="1" applyFill="1" applyBorder="1" applyAlignment="1">
      <alignment horizontal="right" vertical="center" wrapText="1"/>
    </xf>
    <xf numFmtId="0" fontId="6" fillId="0" borderId="0" xfId="0" applyFont="1" applyFill="1" applyBorder="1"/>
    <xf numFmtId="166" fontId="6" fillId="0" borderId="0" xfId="0" applyNumberFormat="1" applyFont="1" applyFill="1" applyBorder="1"/>
    <xf numFmtId="4" fontId="6" fillId="0" borderId="0" xfId="0" applyNumberFormat="1" applyFont="1" applyFill="1" applyBorder="1"/>
    <xf numFmtId="0" fontId="7" fillId="0" borderId="0" xfId="0" applyFont="1" applyFill="1" applyBorder="1" applyAlignment="1">
      <alignment horizontal="right" readingOrder="1"/>
    </xf>
    <xf numFmtId="0" fontId="7" fillId="0" borderId="0" xfId="0" applyFont="1" applyFill="1" applyBorder="1"/>
    <xf numFmtId="166" fontId="3" fillId="0" borderId="0" xfId="0" applyNumberFormat="1" applyFont="1" applyFill="1" applyBorder="1" applyAlignment="1">
      <alignment horizontal="right" vertical="center" wrapText="1" readingOrder="1"/>
    </xf>
    <xf numFmtId="4" fontId="3" fillId="0" borderId="0" xfId="0" applyNumberFormat="1" applyFont="1" applyFill="1" applyBorder="1" applyAlignment="1">
      <alignment horizontal="right" vertical="center" wrapText="1" readingOrder="1"/>
    </xf>
    <xf numFmtId="165" fontId="3" fillId="0" borderId="1" xfId="0" applyNumberFormat="1" applyFont="1" applyFill="1" applyBorder="1" applyAlignment="1">
      <alignment horizontal="right" vertical="center" wrapText="1" readingOrder="1"/>
    </xf>
    <xf numFmtId="0" fontId="8" fillId="0" borderId="0" xfId="0" applyFont="1" applyFill="1" applyBorder="1"/>
    <xf numFmtId="0" fontId="3" fillId="0" borderId="2" xfId="0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horizontal="left" vertical="center" wrapText="1" readingOrder="1"/>
    </xf>
    <xf numFmtId="164" fontId="3" fillId="0" borderId="2" xfId="0" applyNumberFormat="1" applyFont="1" applyFill="1" applyBorder="1" applyAlignment="1">
      <alignment horizontal="right" vertical="center" wrapText="1" readingOrder="1"/>
    </xf>
    <xf numFmtId="0" fontId="9" fillId="0" borderId="0" xfId="0" applyFont="1" applyFill="1" applyBorder="1"/>
    <xf numFmtId="164" fontId="3" fillId="0" borderId="0" xfId="0" applyNumberFormat="1" applyFont="1" applyFill="1" applyBorder="1" applyAlignment="1">
      <alignment horizontal="right" vertical="center" wrapText="1" readingOrder="1"/>
    </xf>
    <xf numFmtId="0" fontId="10" fillId="0" borderId="0" xfId="0" applyNumberFormat="1" applyFont="1" applyFill="1" applyBorder="1" applyAlignment="1">
      <alignment horizontal="center" vertical="center" wrapText="1" readingOrder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 readingOrder="1"/>
    </xf>
    <xf numFmtId="0" fontId="11" fillId="2" borderId="1" xfId="0" applyNumberFormat="1" applyFont="1" applyFill="1" applyBorder="1" applyAlignment="1">
      <alignment horizontal="center" vertical="center" wrapText="1" readingOrder="1"/>
    </xf>
    <xf numFmtId="0" fontId="11" fillId="2" borderId="1" xfId="0" applyNumberFormat="1" applyFont="1" applyFill="1" applyBorder="1" applyAlignment="1">
      <alignment horizontal="left" vertical="center" wrapText="1" readingOrder="1"/>
    </xf>
    <xf numFmtId="164" fontId="11" fillId="2" borderId="1" xfId="0" applyNumberFormat="1" applyFont="1" applyFill="1" applyBorder="1" applyAlignment="1">
      <alignment horizontal="right" vertical="center" wrapText="1" readingOrder="1"/>
    </xf>
    <xf numFmtId="165" fontId="12" fillId="2" borderId="1" xfId="0" applyNumberFormat="1" applyFont="1" applyFill="1" applyBorder="1" applyAlignment="1">
      <alignment horizontal="right" vertical="center" wrapText="1"/>
    </xf>
    <xf numFmtId="10" fontId="12" fillId="2" borderId="1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418687</xdr:colOff>
      <xdr:row>2</xdr:row>
      <xdr:rowOff>57150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80912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09"/>
  <sheetViews>
    <sheetView showGridLines="0" tabSelected="1" workbookViewId="0"/>
  </sheetViews>
  <sheetFormatPr baseColWidth="10" defaultRowHeight="15" x14ac:dyDescent="0.25"/>
  <cols>
    <col min="1" max="1" width="4" customWidth="1"/>
    <col min="2" max="4" width="5.42578125" customWidth="1"/>
    <col min="5" max="5" width="3.28515625" customWidth="1"/>
    <col min="6" max="6" width="6.42578125" customWidth="1"/>
    <col min="7" max="7" width="4.7109375" customWidth="1"/>
    <col min="8" max="8" width="3.7109375" customWidth="1"/>
    <col min="9" max="9" width="27.5703125" customWidth="1"/>
    <col min="10" max="10" width="18.85546875" customWidth="1"/>
    <col min="11" max="11" width="15.85546875" customWidth="1"/>
    <col min="12" max="14" width="18.85546875" customWidth="1"/>
    <col min="15" max="15" width="16.7109375" customWidth="1"/>
    <col min="16" max="17" width="18.85546875" customWidth="1"/>
    <col min="18" max="18" width="17.28515625" customWidth="1"/>
    <col min="19" max="19" width="18.140625" customWidth="1"/>
    <col min="20" max="20" width="9.5703125" customWidth="1"/>
    <col min="21" max="21" width="9.85546875" customWidth="1"/>
    <col min="22" max="22" width="8.28515625" customWidth="1"/>
  </cols>
  <sheetData>
    <row r="2" spans="1:22" ht="15.75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</row>
    <row r="3" spans="1:22" ht="15.75" x14ac:dyDescent="0.25">
      <c r="A3" s="27" t="s">
        <v>118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</row>
    <row r="4" spans="1:22" ht="15.75" x14ac:dyDescent="0.25">
      <c r="A4" s="27" t="s">
        <v>119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</row>
    <row r="5" spans="1:22" ht="15.75" x14ac:dyDescent="0.25">
      <c r="A5" s="27" t="s">
        <v>123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</row>
    <row r="6" spans="1:22" ht="15.75" thickBot="1" x14ac:dyDescent="0.3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  <c r="M6" s="1" t="s">
        <v>0</v>
      </c>
      <c r="N6" s="1" t="s">
        <v>0</v>
      </c>
      <c r="O6" s="1" t="s">
        <v>0</v>
      </c>
      <c r="P6" s="1" t="s">
        <v>0</v>
      </c>
      <c r="Q6" s="1" t="s">
        <v>0</v>
      </c>
      <c r="R6" s="1" t="s">
        <v>0</v>
      </c>
      <c r="S6" s="21" t="s">
        <v>131</v>
      </c>
    </row>
    <row r="7" spans="1:22" ht="31.5" thickTop="1" thickBot="1" x14ac:dyDescent="0.3">
      <c r="A7" s="5" t="s">
        <v>1</v>
      </c>
      <c r="B7" s="5" t="s">
        <v>2</v>
      </c>
      <c r="C7" s="5" t="s">
        <v>3</v>
      </c>
      <c r="D7" s="5" t="s">
        <v>4</v>
      </c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5" t="s">
        <v>17</v>
      </c>
      <c r="R7" s="5" t="s">
        <v>18</v>
      </c>
      <c r="S7" s="6" t="s">
        <v>117</v>
      </c>
      <c r="T7" s="7" t="s">
        <v>120</v>
      </c>
      <c r="U7" s="7" t="s">
        <v>121</v>
      </c>
      <c r="V7" s="6" t="s">
        <v>122</v>
      </c>
    </row>
    <row r="8" spans="1:22" ht="35.1" customHeight="1" thickTop="1" thickBot="1" x14ac:dyDescent="0.3">
      <c r="A8" s="8" t="s">
        <v>19</v>
      </c>
      <c r="B8" s="8"/>
      <c r="C8" s="8"/>
      <c r="D8" s="8"/>
      <c r="E8" s="8"/>
      <c r="F8" s="8"/>
      <c r="G8" s="8"/>
      <c r="H8" s="8"/>
      <c r="I8" s="9" t="s">
        <v>111</v>
      </c>
      <c r="J8" s="20">
        <f>+J9+J13+J16+J38</f>
        <v>423160702000</v>
      </c>
      <c r="K8" s="20">
        <f t="shared" ref="K8:R8" si="0">+K9+K13+K16+K38</f>
        <v>41586800000</v>
      </c>
      <c r="L8" s="20">
        <f t="shared" si="0"/>
        <v>87749306000</v>
      </c>
      <c r="M8" s="20">
        <f t="shared" si="0"/>
        <v>376998196000</v>
      </c>
      <c r="N8" s="20">
        <f t="shared" si="0"/>
        <v>348708152770.85999</v>
      </c>
      <c r="O8" s="20">
        <f t="shared" si="0"/>
        <v>28290043229.139999</v>
      </c>
      <c r="P8" s="20">
        <f t="shared" si="0"/>
        <v>257271105762.19998</v>
      </c>
      <c r="Q8" s="20">
        <f t="shared" si="0"/>
        <v>107945100082.22</v>
      </c>
      <c r="R8" s="20">
        <f t="shared" si="0"/>
        <v>107271431288.75</v>
      </c>
      <c r="S8" s="11">
        <f t="shared" ref="S8:S39" si="1">+M8-P8</f>
        <v>119727090237.80002</v>
      </c>
      <c r="T8" s="12">
        <f t="shared" ref="T8:T22" si="2">+P8/M8</f>
        <v>0.68241999163889888</v>
      </c>
      <c r="U8" s="12">
        <f t="shared" ref="U8:U22" si="3">+Q8/M8</f>
        <v>0.28632789553778132</v>
      </c>
      <c r="V8" s="12">
        <f t="shared" ref="V8:V22" si="4">+R8/M8</f>
        <v>0.28454096711048982</v>
      </c>
    </row>
    <row r="9" spans="1:22" ht="35.1" customHeight="1" thickTop="1" thickBot="1" x14ac:dyDescent="0.3">
      <c r="A9" s="30" t="s">
        <v>19</v>
      </c>
      <c r="B9" s="30"/>
      <c r="C9" s="30"/>
      <c r="D9" s="30"/>
      <c r="E9" s="30"/>
      <c r="F9" s="30"/>
      <c r="G9" s="30"/>
      <c r="H9" s="30"/>
      <c r="I9" s="31" t="s">
        <v>110</v>
      </c>
      <c r="J9" s="32">
        <f>SUM(J10:J12)</f>
        <v>41107301000</v>
      </c>
      <c r="K9" s="32">
        <f t="shared" ref="K9:R9" si="5">SUM(K10:K12)</f>
        <v>0</v>
      </c>
      <c r="L9" s="32">
        <f t="shared" si="5"/>
        <v>0</v>
      </c>
      <c r="M9" s="32">
        <f t="shared" si="5"/>
        <v>41107301000</v>
      </c>
      <c r="N9" s="32">
        <f t="shared" si="5"/>
        <v>41107301000</v>
      </c>
      <c r="O9" s="32">
        <f t="shared" si="5"/>
        <v>0</v>
      </c>
      <c r="P9" s="32">
        <f t="shared" si="5"/>
        <v>14051717302</v>
      </c>
      <c r="Q9" s="32">
        <f t="shared" si="5"/>
        <v>13810544514</v>
      </c>
      <c r="R9" s="32">
        <f t="shared" si="5"/>
        <v>13810544514</v>
      </c>
      <c r="S9" s="33">
        <f t="shared" si="1"/>
        <v>27055583698</v>
      </c>
      <c r="T9" s="34">
        <f t="shared" si="2"/>
        <v>0.34183020923704038</v>
      </c>
      <c r="U9" s="34">
        <f t="shared" si="3"/>
        <v>0.33596330038792865</v>
      </c>
      <c r="V9" s="34">
        <f t="shared" si="4"/>
        <v>0.33596330038792865</v>
      </c>
    </row>
    <row r="10" spans="1:22" ht="35.1" customHeight="1" thickTop="1" thickBot="1" x14ac:dyDescent="0.3">
      <c r="A10" s="8" t="s">
        <v>19</v>
      </c>
      <c r="B10" s="8" t="s">
        <v>20</v>
      </c>
      <c r="C10" s="8" t="s">
        <v>20</v>
      </c>
      <c r="D10" s="8" t="s">
        <v>20</v>
      </c>
      <c r="E10" s="8"/>
      <c r="F10" s="8" t="s">
        <v>21</v>
      </c>
      <c r="G10" s="8" t="s">
        <v>22</v>
      </c>
      <c r="H10" s="8" t="s">
        <v>23</v>
      </c>
      <c r="I10" s="9" t="s">
        <v>24</v>
      </c>
      <c r="J10" s="10">
        <v>22729521000</v>
      </c>
      <c r="K10" s="10">
        <v>0</v>
      </c>
      <c r="L10" s="10">
        <v>0</v>
      </c>
      <c r="M10" s="10">
        <v>22729521000</v>
      </c>
      <c r="N10" s="10">
        <v>22729521000</v>
      </c>
      <c r="O10" s="10">
        <v>0</v>
      </c>
      <c r="P10" s="10">
        <v>7982318931</v>
      </c>
      <c r="Q10" s="10">
        <v>7982318931</v>
      </c>
      <c r="R10" s="10">
        <v>7982318931</v>
      </c>
      <c r="S10" s="11">
        <f t="shared" si="1"/>
        <v>14747202069</v>
      </c>
      <c r="T10" s="12">
        <f t="shared" si="2"/>
        <v>0.35118729211231509</v>
      </c>
      <c r="U10" s="12">
        <f t="shared" si="3"/>
        <v>0.35118729211231509</v>
      </c>
      <c r="V10" s="12">
        <f t="shared" si="4"/>
        <v>0.35118729211231509</v>
      </c>
    </row>
    <row r="11" spans="1:22" ht="35.1" customHeight="1" thickTop="1" thickBot="1" x14ac:dyDescent="0.3">
      <c r="A11" s="8" t="s">
        <v>19</v>
      </c>
      <c r="B11" s="8" t="s">
        <v>20</v>
      </c>
      <c r="C11" s="8" t="s">
        <v>20</v>
      </c>
      <c r="D11" s="8" t="s">
        <v>25</v>
      </c>
      <c r="E11" s="8"/>
      <c r="F11" s="8" t="s">
        <v>21</v>
      </c>
      <c r="G11" s="8" t="s">
        <v>22</v>
      </c>
      <c r="H11" s="8" t="s">
        <v>23</v>
      </c>
      <c r="I11" s="9" t="s">
        <v>26</v>
      </c>
      <c r="J11" s="10">
        <v>8268406000</v>
      </c>
      <c r="K11" s="10">
        <v>0</v>
      </c>
      <c r="L11" s="10">
        <v>0</v>
      </c>
      <c r="M11" s="10">
        <v>8268406000</v>
      </c>
      <c r="N11" s="10">
        <v>8268406000</v>
      </c>
      <c r="O11" s="10">
        <v>0</v>
      </c>
      <c r="P11" s="10">
        <v>3397283747</v>
      </c>
      <c r="Q11" s="10">
        <v>3156110959</v>
      </c>
      <c r="R11" s="10">
        <v>3156110959</v>
      </c>
      <c r="S11" s="11">
        <f t="shared" si="1"/>
        <v>4871122253</v>
      </c>
      <c r="T11" s="12">
        <f t="shared" si="2"/>
        <v>0.41087529410142654</v>
      </c>
      <c r="U11" s="12">
        <f t="shared" si="3"/>
        <v>0.38170730356008159</v>
      </c>
      <c r="V11" s="12">
        <f t="shared" si="4"/>
        <v>0.38170730356008159</v>
      </c>
    </row>
    <row r="12" spans="1:22" ht="35.1" customHeight="1" thickTop="1" thickBot="1" x14ac:dyDescent="0.3">
      <c r="A12" s="8" t="s">
        <v>19</v>
      </c>
      <c r="B12" s="8" t="s">
        <v>20</v>
      </c>
      <c r="C12" s="8" t="s">
        <v>20</v>
      </c>
      <c r="D12" s="8" t="s">
        <v>27</v>
      </c>
      <c r="E12" s="8"/>
      <c r="F12" s="8" t="s">
        <v>21</v>
      </c>
      <c r="G12" s="8" t="s">
        <v>22</v>
      </c>
      <c r="H12" s="8" t="s">
        <v>23</v>
      </c>
      <c r="I12" s="9" t="s">
        <v>28</v>
      </c>
      <c r="J12" s="10">
        <v>10109374000</v>
      </c>
      <c r="K12" s="10">
        <v>0</v>
      </c>
      <c r="L12" s="10">
        <v>0</v>
      </c>
      <c r="M12" s="10">
        <v>10109374000</v>
      </c>
      <c r="N12" s="10">
        <v>10109374000</v>
      </c>
      <c r="O12" s="10">
        <v>0</v>
      </c>
      <c r="P12" s="10">
        <v>2672114624</v>
      </c>
      <c r="Q12" s="10">
        <v>2672114624</v>
      </c>
      <c r="R12" s="10">
        <v>2672114624</v>
      </c>
      <c r="S12" s="11">
        <f t="shared" si="1"/>
        <v>7437259376</v>
      </c>
      <c r="T12" s="12">
        <f t="shared" si="2"/>
        <v>0.26432048354329357</v>
      </c>
      <c r="U12" s="12">
        <f t="shared" si="3"/>
        <v>0.26432048354329357</v>
      </c>
      <c r="V12" s="12">
        <f t="shared" si="4"/>
        <v>0.26432048354329357</v>
      </c>
    </row>
    <row r="13" spans="1:22" ht="35.1" customHeight="1" thickTop="1" thickBot="1" x14ac:dyDescent="0.3">
      <c r="A13" s="30" t="s">
        <v>19</v>
      </c>
      <c r="B13" s="30"/>
      <c r="C13" s="30"/>
      <c r="D13" s="30"/>
      <c r="E13" s="30"/>
      <c r="F13" s="30"/>
      <c r="G13" s="30"/>
      <c r="H13" s="30"/>
      <c r="I13" s="31" t="s">
        <v>112</v>
      </c>
      <c r="J13" s="32">
        <f>+J14+J15</f>
        <v>19428254000</v>
      </c>
      <c r="K13" s="32">
        <f t="shared" ref="K13:R13" si="6">+K14+K15</f>
        <v>0</v>
      </c>
      <c r="L13" s="32">
        <f t="shared" si="6"/>
        <v>0</v>
      </c>
      <c r="M13" s="32">
        <f t="shared" si="6"/>
        <v>19428254000</v>
      </c>
      <c r="N13" s="32">
        <f t="shared" si="6"/>
        <v>18194632976.119999</v>
      </c>
      <c r="O13" s="32">
        <f t="shared" si="6"/>
        <v>1233621023.8800001</v>
      </c>
      <c r="P13" s="32">
        <f t="shared" si="6"/>
        <v>16166381773.459999</v>
      </c>
      <c r="Q13" s="32">
        <f t="shared" si="6"/>
        <v>6502180513.3599997</v>
      </c>
      <c r="R13" s="32">
        <f t="shared" si="6"/>
        <v>5828653264.8900003</v>
      </c>
      <c r="S13" s="33">
        <f t="shared" si="1"/>
        <v>3261872226.5400009</v>
      </c>
      <c r="T13" s="34">
        <f t="shared" si="2"/>
        <v>0.83210677467259786</v>
      </c>
      <c r="U13" s="34">
        <f t="shared" si="3"/>
        <v>0.33467652385850011</v>
      </c>
      <c r="V13" s="34">
        <f t="shared" si="4"/>
        <v>0.30000911378294726</v>
      </c>
    </row>
    <row r="14" spans="1:22" ht="35.1" customHeight="1" thickTop="1" thickBot="1" x14ac:dyDescent="0.3">
      <c r="A14" s="8" t="s">
        <v>19</v>
      </c>
      <c r="B14" s="8" t="s">
        <v>25</v>
      </c>
      <c r="C14" s="8" t="s">
        <v>20</v>
      </c>
      <c r="D14" s="8"/>
      <c r="E14" s="8"/>
      <c r="F14" s="8" t="s">
        <v>21</v>
      </c>
      <c r="G14" s="8" t="s">
        <v>22</v>
      </c>
      <c r="H14" s="8" t="s">
        <v>23</v>
      </c>
      <c r="I14" s="9" t="s">
        <v>29</v>
      </c>
      <c r="J14" s="10">
        <v>5150000</v>
      </c>
      <c r="K14" s="10">
        <v>0</v>
      </c>
      <c r="L14" s="10">
        <v>0</v>
      </c>
      <c r="M14" s="10">
        <v>5150000</v>
      </c>
      <c r="N14" s="10">
        <v>0</v>
      </c>
      <c r="O14" s="10">
        <v>5150000</v>
      </c>
      <c r="P14" s="10">
        <v>0</v>
      </c>
      <c r="Q14" s="10">
        <v>0</v>
      </c>
      <c r="R14" s="10">
        <v>0</v>
      </c>
      <c r="S14" s="11">
        <f t="shared" si="1"/>
        <v>5150000</v>
      </c>
      <c r="T14" s="12">
        <f t="shared" si="2"/>
        <v>0</v>
      </c>
      <c r="U14" s="12">
        <f t="shared" si="3"/>
        <v>0</v>
      </c>
      <c r="V14" s="12">
        <f t="shared" si="4"/>
        <v>0</v>
      </c>
    </row>
    <row r="15" spans="1:22" ht="35.1" customHeight="1" thickTop="1" thickBot="1" x14ac:dyDescent="0.3">
      <c r="A15" s="8" t="s">
        <v>19</v>
      </c>
      <c r="B15" s="8" t="s">
        <v>25</v>
      </c>
      <c r="C15" s="8" t="s">
        <v>25</v>
      </c>
      <c r="D15" s="8"/>
      <c r="E15" s="8"/>
      <c r="F15" s="8" t="s">
        <v>21</v>
      </c>
      <c r="G15" s="8" t="s">
        <v>22</v>
      </c>
      <c r="H15" s="8" t="s">
        <v>23</v>
      </c>
      <c r="I15" s="9" t="s">
        <v>30</v>
      </c>
      <c r="J15" s="10">
        <v>19423104000</v>
      </c>
      <c r="K15" s="10">
        <v>0</v>
      </c>
      <c r="L15" s="10">
        <v>0</v>
      </c>
      <c r="M15" s="10">
        <v>19423104000</v>
      </c>
      <c r="N15" s="10">
        <v>18194632976.119999</v>
      </c>
      <c r="O15" s="10">
        <v>1228471023.8800001</v>
      </c>
      <c r="P15" s="10">
        <v>16166381773.459999</v>
      </c>
      <c r="Q15" s="10">
        <v>6502180513.3599997</v>
      </c>
      <c r="R15" s="10">
        <v>5828653264.8900003</v>
      </c>
      <c r="S15" s="11">
        <f t="shared" si="1"/>
        <v>3256722226.5400009</v>
      </c>
      <c r="T15" s="12">
        <f t="shared" si="2"/>
        <v>0.8323274062405267</v>
      </c>
      <c r="U15" s="12">
        <f t="shared" si="3"/>
        <v>0.33476526271804957</v>
      </c>
      <c r="V15" s="12">
        <f t="shared" si="4"/>
        <v>0.3000886606430157</v>
      </c>
    </row>
    <row r="16" spans="1:22" ht="35.1" customHeight="1" thickTop="1" thickBot="1" x14ac:dyDescent="0.3">
      <c r="A16" s="30" t="s">
        <v>19</v>
      </c>
      <c r="B16" s="30"/>
      <c r="C16" s="30"/>
      <c r="D16" s="30"/>
      <c r="E16" s="30"/>
      <c r="F16" s="30"/>
      <c r="G16" s="30"/>
      <c r="H16" s="30"/>
      <c r="I16" s="31" t="s">
        <v>113</v>
      </c>
      <c r="J16" s="32">
        <f>SUM(J17:J37)</f>
        <v>349794367000</v>
      </c>
      <c r="K16" s="32">
        <f t="shared" ref="K16:R16" si="7">SUM(K17:K37)</f>
        <v>41586800000</v>
      </c>
      <c r="L16" s="32">
        <f t="shared" si="7"/>
        <v>87749306000</v>
      </c>
      <c r="M16" s="32">
        <f t="shared" si="7"/>
        <v>303631861000</v>
      </c>
      <c r="N16" s="32">
        <f t="shared" si="7"/>
        <v>277478628494.73999</v>
      </c>
      <c r="O16" s="32">
        <f t="shared" si="7"/>
        <v>26153232505.259998</v>
      </c>
      <c r="P16" s="32">
        <f t="shared" si="7"/>
        <v>216953675919.73999</v>
      </c>
      <c r="Q16" s="32">
        <f t="shared" si="7"/>
        <v>77533044287.860001</v>
      </c>
      <c r="R16" s="32">
        <f t="shared" si="7"/>
        <v>77532902742.860001</v>
      </c>
      <c r="S16" s="33">
        <f t="shared" si="1"/>
        <v>86678185080.26001</v>
      </c>
      <c r="T16" s="34">
        <f t="shared" si="2"/>
        <v>0.71452869012234521</v>
      </c>
      <c r="U16" s="34">
        <f t="shared" si="3"/>
        <v>0.25535213607856522</v>
      </c>
      <c r="V16" s="34">
        <f t="shared" si="4"/>
        <v>0.25535166990548464</v>
      </c>
    </row>
    <row r="17" spans="1:22" ht="35.1" customHeight="1" thickTop="1" thickBot="1" x14ac:dyDescent="0.3">
      <c r="A17" s="8" t="s">
        <v>19</v>
      </c>
      <c r="B17" s="8" t="s">
        <v>27</v>
      </c>
      <c r="C17" s="8" t="s">
        <v>20</v>
      </c>
      <c r="D17" s="8" t="s">
        <v>20</v>
      </c>
      <c r="E17" s="8" t="s">
        <v>31</v>
      </c>
      <c r="F17" s="8" t="s">
        <v>21</v>
      </c>
      <c r="G17" s="8" t="s">
        <v>22</v>
      </c>
      <c r="H17" s="8" t="s">
        <v>23</v>
      </c>
      <c r="I17" s="9" t="s">
        <v>32</v>
      </c>
      <c r="J17" s="10">
        <v>150000000000</v>
      </c>
      <c r="K17" s="10">
        <v>0</v>
      </c>
      <c r="L17" s="10">
        <v>0</v>
      </c>
      <c r="M17" s="10">
        <v>150000000000</v>
      </c>
      <c r="N17" s="10">
        <v>150000000000</v>
      </c>
      <c r="O17" s="10">
        <v>0</v>
      </c>
      <c r="P17" s="10">
        <v>150000000000</v>
      </c>
      <c r="Q17" s="10">
        <v>54545454545.440002</v>
      </c>
      <c r="R17" s="10">
        <v>54545454545.440002</v>
      </c>
      <c r="S17" s="11">
        <f t="shared" si="1"/>
        <v>0</v>
      </c>
      <c r="T17" s="12">
        <f t="shared" si="2"/>
        <v>1</v>
      </c>
      <c r="U17" s="12">
        <f t="shared" si="3"/>
        <v>0.36363636363626667</v>
      </c>
      <c r="V17" s="12">
        <f t="shared" si="4"/>
        <v>0.36363636363626667</v>
      </c>
    </row>
    <row r="18" spans="1:22" ht="35.1" customHeight="1" thickTop="1" thickBot="1" x14ac:dyDescent="0.3">
      <c r="A18" s="8" t="s">
        <v>19</v>
      </c>
      <c r="B18" s="8" t="s">
        <v>27</v>
      </c>
      <c r="C18" s="8" t="s">
        <v>25</v>
      </c>
      <c r="D18" s="8" t="s">
        <v>25</v>
      </c>
      <c r="E18" s="8" t="s">
        <v>33</v>
      </c>
      <c r="F18" s="8" t="s">
        <v>21</v>
      </c>
      <c r="G18" s="8" t="s">
        <v>22</v>
      </c>
      <c r="H18" s="8" t="s">
        <v>23</v>
      </c>
      <c r="I18" s="9" t="s">
        <v>34</v>
      </c>
      <c r="J18" s="10">
        <v>56205000</v>
      </c>
      <c r="K18" s="10">
        <v>0</v>
      </c>
      <c r="L18" s="10">
        <v>0</v>
      </c>
      <c r="M18" s="10">
        <v>56205000</v>
      </c>
      <c r="N18" s="10">
        <v>0</v>
      </c>
      <c r="O18" s="10">
        <v>56205000</v>
      </c>
      <c r="P18" s="10">
        <v>0</v>
      </c>
      <c r="Q18" s="10">
        <v>0</v>
      </c>
      <c r="R18" s="10">
        <v>0</v>
      </c>
      <c r="S18" s="11">
        <f t="shared" si="1"/>
        <v>56205000</v>
      </c>
      <c r="T18" s="12">
        <f t="shared" si="2"/>
        <v>0</v>
      </c>
      <c r="U18" s="12">
        <f t="shared" si="3"/>
        <v>0</v>
      </c>
      <c r="V18" s="12">
        <f t="shared" si="4"/>
        <v>0</v>
      </c>
    </row>
    <row r="19" spans="1:22" ht="24" thickTop="1" thickBot="1" x14ac:dyDescent="0.3">
      <c r="A19" s="8" t="s">
        <v>19</v>
      </c>
      <c r="B19" s="8" t="s">
        <v>27</v>
      </c>
      <c r="C19" s="8" t="s">
        <v>25</v>
      </c>
      <c r="D19" s="8" t="s">
        <v>25</v>
      </c>
      <c r="E19" s="8" t="s">
        <v>35</v>
      </c>
      <c r="F19" s="8" t="s">
        <v>21</v>
      </c>
      <c r="G19" s="8" t="s">
        <v>22</v>
      </c>
      <c r="H19" s="8" t="s">
        <v>23</v>
      </c>
      <c r="I19" s="9" t="s">
        <v>36</v>
      </c>
      <c r="J19" s="10">
        <v>339567000</v>
      </c>
      <c r="K19" s="10">
        <v>0</v>
      </c>
      <c r="L19" s="10">
        <v>0</v>
      </c>
      <c r="M19" s="10">
        <v>339567000</v>
      </c>
      <c r="N19" s="10">
        <v>339567000</v>
      </c>
      <c r="O19" s="10">
        <v>0</v>
      </c>
      <c r="P19" s="10">
        <v>339567000</v>
      </c>
      <c r="Q19" s="10">
        <v>339567000</v>
      </c>
      <c r="R19" s="10">
        <v>339567000</v>
      </c>
      <c r="S19" s="11">
        <f t="shared" si="1"/>
        <v>0</v>
      </c>
      <c r="T19" s="12">
        <f t="shared" si="2"/>
        <v>1</v>
      </c>
      <c r="U19" s="12">
        <f t="shared" si="3"/>
        <v>1</v>
      </c>
      <c r="V19" s="12">
        <f t="shared" si="4"/>
        <v>1</v>
      </c>
    </row>
    <row r="20" spans="1:22" ht="24" thickTop="1" thickBot="1" x14ac:dyDescent="0.3">
      <c r="A20" s="8" t="s">
        <v>19</v>
      </c>
      <c r="B20" s="8" t="s">
        <v>27</v>
      </c>
      <c r="C20" s="8" t="s">
        <v>25</v>
      </c>
      <c r="D20" s="8" t="s">
        <v>25</v>
      </c>
      <c r="E20" s="8" t="s">
        <v>37</v>
      </c>
      <c r="F20" s="8" t="s">
        <v>21</v>
      </c>
      <c r="G20" s="8" t="s">
        <v>22</v>
      </c>
      <c r="H20" s="8" t="s">
        <v>23</v>
      </c>
      <c r="I20" s="9" t="s">
        <v>38</v>
      </c>
      <c r="J20" s="10">
        <v>2255265000</v>
      </c>
      <c r="K20" s="10">
        <v>0</v>
      </c>
      <c r="L20" s="10">
        <v>0</v>
      </c>
      <c r="M20" s="10">
        <v>2255265000</v>
      </c>
      <c r="N20" s="10">
        <v>2255265000</v>
      </c>
      <c r="O20" s="10">
        <v>0</v>
      </c>
      <c r="P20" s="10">
        <v>2255265000</v>
      </c>
      <c r="Q20" s="10">
        <v>2077090564.78</v>
      </c>
      <c r="R20" s="10">
        <v>2077090564.78</v>
      </c>
      <c r="S20" s="11">
        <f t="shared" si="1"/>
        <v>0</v>
      </c>
      <c r="T20" s="12">
        <f t="shared" si="2"/>
        <v>1</v>
      </c>
      <c r="U20" s="12">
        <f t="shared" si="3"/>
        <v>0.92099623094403538</v>
      </c>
      <c r="V20" s="12">
        <f t="shared" si="4"/>
        <v>0.92099623094403538</v>
      </c>
    </row>
    <row r="21" spans="1:22" ht="35.25" thickTop="1" thickBot="1" x14ac:dyDescent="0.3">
      <c r="A21" s="8" t="s">
        <v>19</v>
      </c>
      <c r="B21" s="8" t="s">
        <v>27</v>
      </c>
      <c r="C21" s="8" t="s">
        <v>25</v>
      </c>
      <c r="D21" s="8" t="s">
        <v>25</v>
      </c>
      <c r="E21" s="8" t="s">
        <v>39</v>
      </c>
      <c r="F21" s="8" t="s">
        <v>21</v>
      </c>
      <c r="G21" s="8" t="s">
        <v>22</v>
      </c>
      <c r="H21" s="8" t="s">
        <v>23</v>
      </c>
      <c r="I21" s="9" t="s">
        <v>40</v>
      </c>
      <c r="J21" s="10">
        <v>8411326000</v>
      </c>
      <c r="K21" s="10">
        <v>0</v>
      </c>
      <c r="L21" s="10">
        <v>0</v>
      </c>
      <c r="M21" s="10">
        <v>8411326000</v>
      </c>
      <c r="N21" s="10">
        <v>8411326000</v>
      </c>
      <c r="O21" s="10">
        <v>0</v>
      </c>
      <c r="P21" s="10">
        <v>8411326000</v>
      </c>
      <c r="Q21" s="10">
        <v>1894193676</v>
      </c>
      <c r="R21" s="10">
        <v>1894193676</v>
      </c>
      <c r="S21" s="11">
        <f t="shared" si="1"/>
        <v>0</v>
      </c>
      <c r="T21" s="12">
        <f t="shared" si="2"/>
        <v>1</v>
      </c>
      <c r="U21" s="12">
        <f t="shared" si="3"/>
        <v>0.22519560839753447</v>
      </c>
      <c r="V21" s="12">
        <f t="shared" si="4"/>
        <v>0.22519560839753447</v>
      </c>
    </row>
    <row r="22" spans="1:22" ht="35.25" thickTop="1" thickBot="1" x14ac:dyDescent="0.3">
      <c r="A22" s="8" t="s">
        <v>19</v>
      </c>
      <c r="B22" s="8" t="s">
        <v>27</v>
      </c>
      <c r="C22" s="8" t="s">
        <v>25</v>
      </c>
      <c r="D22" s="8" t="s">
        <v>25</v>
      </c>
      <c r="E22" s="8" t="s">
        <v>41</v>
      </c>
      <c r="F22" s="8" t="s">
        <v>21</v>
      </c>
      <c r="G22" s="8" t="s">
        <v>22</v>
      </c>
      <c r="H22" s="8" t="s">
        <v>23</v>
      </c>
      <c r="I22" s="9" t="s">
        <v>42</v>
      </c>
      <c r="J22" s="10">
        <v>1796267000</v>
      </c>
      <c r="K22" s="10">
        <v>0</v>
      </c>
      <c r="L22" s="10">
        <v>0</v>
      </c>
      <c r="M22" s="10">
        <v>1796267000</v>
      </c>
      <c r="N22" s="10">
        <v>1796267000</v>
      </c>
      <c r="O22" s="10">
        <v>0</v>
      </c>
      <c r="P22" s="10">
        <v>1796267000</v>
      </c>
      <c r="Q22" s="10">
        <v>1418660975.2</v>
      </c>
      <c r="R22" s="10">
        <v>1418660975.2</v>
      </c>
      <c r="S22" s="11">
        <f t="shared" si="1"/>
        <v>0</v>
      </c>
      <c r="T22" s="12">
        <f t="shared" si="2"/>
        <v>1</v>
      </c>
      <c r="U22" s="12">
        <f t="shared" si="3"/>
        <v>0.78978290822021446</v>
      </c>
      <c r="V22" s="12">
        <f t="shared" si="4"/>
        <v>0.78978290822021446</v>
      </c>
    </row>
    <row r="23" spans="1:22" ht="46.5" thickTop="1" thickBot="1" x14ac:dyDescent="0.3">
      <c r="A23" s="8" t="s">
        <v>19</v>
      </c>
      <c r="B23" s="8" t="s">
        <v>27</v>
      </c>
      <c r="C23" s="8" t="s">
        <v>27</v>
      </c>
      <c r="D23" s="8" t="s">
        <v>43</v>
      </c>
      <c r="E23" s="8" t="s">
        <v>44</v>
      </c>
      <c r="F23" s="8" t="s">
        <v>21</v>
      </c>
      <c r="G23" s="8" t="s">
        <v>22</v>
      </c>
      <c r="H23" s="8" t="s">
        <v>23</v>
      </c>
      <c r="I23" s="9" t="s">
        <v>45</v>
      </c>
      <c r="J23" s="10">
        <v>11000000000</v>
      </c>
      <c r="K23" s="10">
        <v>0</v>
      </c>
      <c r="L23" s="10">
        <v>11000000000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1">
        <f t="shared" si="1"/>
        <v>0</v>
      </c>
      <c r="T23" s="12">
        <v>0</v>
      </c>
      <c r="U23" s="12">
        <v>0</v>
      </c>
      <c r="V23" s="12">
        <v>0</v>
      </c>
    </row>
    <row r="24" spans="1:22" ht="24" thickTop="1" thickBot="1" x14ac:dyDescent="0.3">
      <c r="A24" s="8" t="s">
        <v>19</v>
      </c>
      <c r="B24" s="8" t="s">
        <v>27</v>
      </c>
      <c r="C24" s="8" t="s">
        <v>27</v>
      </c>
      <c r="D24" s="8" t="s">
        <v>43</v>
      </c>
      <c r="E24" s="8" t="s">
        <v>46</v>
      </c>
      <c r="F24" s="8" t="s">
        <v>21</v>
      </c>
      <c r="G24" s="8" t="s">
        <v>22</v>
      </c>
      <c r="H24" s="8" t="s">
        <v>23</v>
      </c>
      <c r="I24" s="9" t="s">
        <v>47</v>
      </c>
      <c r="J24" s="10">
        <v>30096095000</v>
      </c>
      <c r="K24" s="10">
        <v>4000000000</v>
      </c>
      <c r="L24" s="10">
        <v>0</v>
      </c>
      <c r="M24" s="10">
        <v>34096095000</v>
      </c>
      <c r="N24" s="10">
        <v>33296095000</v>
      </c>
      <c r="O24" s="10">
        <v>800000000</v>
      </c>
      <c r="P24" s="10">
        <v>1450000000</v>
      </c>
      <c r="Q24" s="10">
        <v>1450000000</v>
      </c>
      <c r="R24" s="10">
        <v>1450000000</v>
      </c>
      <c r="S24" s="11">
        <f t="shared" si="1"/>
        <v>32646095000</v>
      </c>
      <c r="T24" s="12">
        <f>+P24/M24</f>
        <v>4.2526864146759331E-2</v>
      </c>
      <c r="U24" s="12">
        <f>+Q24/M24</f>
        <v>4.2526864146759331E-2</v>
      </c>
      <c r="V24" s="12">
        <f>+R24/M24</f>
        <v>4.2526864146759331E-2</v>
      </c>
    </row>
    <row r="25" spans="1:22" ht="24" thickTop="1" thickBot="1" x14ac:dyDescent="0.3">
      <c r="A25" s="8" t="s">
        <v>19</v>
      </c>
      <c r="B25" s="8" t="s">
        <v>27</v>
      </c>
      <c r="C25" s="8" t="s">
        <v>27</v>
      </c>
      <c r="D25" s="8" t="s">
        <v>43</v>
      </c>
      <c r="E25" s="8" t="s">
        <v>46</v>
      </c>
      <c r="F25" s="8" t="s">
        <v>21</v>
      </c>
      <c r="G25" s="8" t="s">
        <v>48</v>
      </c>
      <c r="H25" s="8" t="s">
        <v>23</v>
      </c>
      <c r="I25" s="9" t="s">
        <v>47</v>
      </c>
      <c r="J25" s="10">
        <v>0</v>
      </c>
      <c r="K25" s="10">
        <v>30586800000</v>
      </c>
      <c r="L25" s="10">
        <v>0</v>
      </c>
      <c r="M25" s="10">
        <v>30586800000</v>
      </c>
      <c r="N25" s="10">
        <v>30586800000</v>
      </c>
      <c r="O25" s="10">
        <v>0</v>
      </c>
      <c r="P25" s="10">
        <v>3000000000</v>
      </c>
      <c r="Q25" s="10">
        <v>0</v>
      </c>
      <c r="R25" s="10">
        <v>0</v>
      </c>
      <c r="S25" s="11">
        <f t="shared" si="1"/>
        <v>27586800000</v>
      </c>
      <c r="T25" s="12">
        <f>+P25/M25</f>
        <v>9.8081525363882455E-2</v>
      </c>
      <c r="U25" s="12">
        <f>+Q25/M25</f>
        <v>0</v>
      </c>
      <c r="V25" s="12">
        <f>+R25/M25</f>
        <v>0</v>
      </c>
    </row>
    <row r="26" spans="1:22" ht="24" thickTop="1" thickBot="1" x14ac:dyDescent="0.3">
      <c r="A26" s="8" t="s">
        <v>19</v>
      </c>
      <c r="B26" s="8" t="s">
        <v>27</v>
      </c>
      <c r="C26" s="8" t="s">
        <v>27</v>
      </c>
      <c r="D26" s="8" t="s">
        <v>43</v>
      </c>
      <c r="E26" s="8" t="s">
        <v>46</v>
      </c>
      <c r="F26" s="8" t="s">
        <v>21</v>
      </c>
      <c r="G26" s="8" t="s">
        <v>48</v>
      </c>
      <c r="H26" s="8" t="s">
        <v>49</v>
      </c>
      <c r="I26" s="9" t="s">
        <v>47</v>
      </c>
      <c r="J26" s="10">
        <v>30586800000</v>
      </c>
      <c r="K26" s="10">
        <v>0</v>
      </c>
      <c r="L26" s="10">
        <v>30586800000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1">
        <f t="shared" si="1"/>
        <v>0</v>
      </c>
      <c r="T26" s="12">
        <v>0</v>
      </c>
      <c r="U26" s="12">
        <v>0</v>
      </c>
      <c r="V26" s="12">
        <v>0</v>
      </c>
    </row>
    <row r="27" spans="1:22" ht="35.25" thickTop="1" thickBot="1" x14ac:dyDescent="0.3">
      <c r="A27" s="8" t="s">
        <v>19</v>
      </c>
      <c r="B27" s="8" t="s">
        <v>27</v>
      </c>
      <c r="C27" s="8" t="s">
        <v>27</v>
      </c>
      <c r="D27" s="8" t="s">
        <v>43</v>
      </c>
      <c r="E27" s="8" t="s">
        <v>50</v>
      </c>
      <c r="F27" s="8" t="s">
        <v>21</v>
      </c>
      <c r="G27" s="8" t="s">
        <v>22</v>
      </c>
      <c r="H27" s="8" t="s">
        <v>23</v>
      </c>
      <c r="I27" s="9" t="s">
        <v>51</v>
      </c>
      <c r="J27" s="10">
        <v>5150000000</v>
      </c>
      <c r="K27" s="10">
        <v>0</v>
      </c>
      <c r="L27" s="10">
        <v>0</v>
      </c>
      <c r="M27" s="10">
        <v>5150000000</v>
      </c>
      <c r="N27" s="10">
        <v>5150000000</v>
      </c>
      <c r="O27" s="10">
        <v>0</v>
      </c>
      <c r="P27" s="10">
        <v>5150000000</v>
      </c>
      <c r="Q27" s="10">
        <v>0</v>
      </c>
      <c r="R27" s="10">
        <v>0</v>
      </c>
      <c r="S27" s="11">
        <f t="shared" si="1"/>
        <v>0</v>
      </c>
      <c r="T27" s="12">
        <f t="shared" ref="T27:T60" si="8">+P27/M27</f>
        <v>1</v>
      </c>
      <c r="U27" s="12">
        <f t="shared" ref="U27:U60" si="9">+Q27/M27</f>
        <v>0</v>
      </c>
      <c r="V27" s="12">
        <f t="shared" ref="V27:V60" si="10">+R27/M27</f>
        <v>0</v>
      </c>
    </row>
    <row r="28" spans="1:22" ht="24" thickTop="1" thickBot="1" x14ac:dyDescent="0.3">
      <c r="A28" s="8" t="s">
        <v>19</v>
      </c>
      <c r="B28" s="8" t="s">
        <v>27</v>
      </c>
      <c r="C28" s="8" t="s">
        <v>27</v>
      </c>
      <c r="D28" s="8" t="s">
        <v>43</v>
      </c>
      <c r="E28" s="8" t="s">
        <v>52</v>
      </c>
      <c r="F28" s="8" t="s">
        <v>21</v>
      </c>
      <c r="G28" s="8" t="s">
        <v>22</v>
      </c>
      <c r="H28" s="8" t="s">
        <v>23</v>
      </c>
      <c r="I28" s="9" t="s">
        <v>53</v>
      </c>
      <c r="J28" s="10">
        <v>0</v>
      </c>
      <c r="K28" s="10">
        <v>7000000000</v>
      </c>
      <c r="L28" s="10">
        <v>0</v>
      </c>
      <c r="M28" s="10">
        <v>7000000000</v>
      </c>
      <c r="N28" s="10">
        <v>7000000000</v>
      </c>
      <c r="O28" s="10">
        <v>0</v>
      </c>
      <c r="P28" s="10">
        <v>7000000000</v>
      </c>
      <c r="Q28" s="10">
        <v>0</v>
      </c>
      <c r="R28" s="10">
        <v>0</v>
      </c>
      <c r="S28" s="11">
        <f t="shared" si="1"/>
        <v>0</v>
      </c>
      <c r="T28" s="12">
        <f t="shared" si="8"/>
        <v>1</v>
      </c>
      <c r="U28" s="12">
        <f t="shared" si="9"/>
        <v>0</v>
      </c>
      <c r="V28" s="12">
        <f t="shared" si="10"/>
        <v>0</v>
      </c>
    </row>
    <row r="29" spans="1:22" ht="24" thickTop="1" thickBot="1" x14ac:dyDescent="0.3">
      <c r="A29" s="8" t="s">
        <v>19</v>
      </c>
      <c r="B29" s="8" t="s">
        <v>27</v>
      </c>
      <c r="C29" s="8" t="s">
        <v>43</v>
      </c>
      <c r="D29" s="8" t="s">
        <v>25</v>
      </c>
      <c r="E29" s="8" t="s">
        <v>54</v>
      </c>
      <c r="F29" s="8" t="s">
        <v>21</v>
      </c>
      <c r="G29" s="8" t="s">
        <v>22</v>
      </c>
      <c r="H29" s="8" t="s">
        <v>23</v>
      </c>
      <c r="I29" s="9" t="s">
        <v>55</v>
      </c>
      <c r="J29" s="10">
        <v>627823000</v>
      </c>
      <c r="K29" s="10">
        <v>0</v>
      </c>
      <c r="L29" s="10">
        <v>0</v>
      </c>
      <c r="M29" s="10">
        <v>627823000</v>
      </c>
      <c r="N29" s="10">
        <v>120149595.19</v>
      </c>
      <c r="O29" s="10">
        <v>507673404.81</v>
      </c>
      <c r="P29" s="10">
        <v>120149595.19</v>
      </c>
      <c r="Q29" s="10">
        <v>117644781.19</v>
      </c>
      <c r="R29" s="10">
        <v>117503236.19</v>
      </c>
      <c r="S29" s="11">
        <f t="shared" si="1"/>
        <v>507673404.81</v>
      </c>
      <c r="T29" s="12">
        <f t="shared" si="8"/>
        <v>0.19137494993015547</v>
      </c>
      <c r="U29" s="12">
        <f t="shared" si="9"/>
        <v>0.18738526812493331</v>
      </c>
      <c r="V29" s="12">
        <f t="shared" si="10"/>
        <v>0.18715981445407384</v>
      </c>
    </row>
    <row r="30" spans="1:22" ht="24" thickTop="1" thickBot="1" x14ac:dyDescent="0.3">
      <c r="A30" s="8" t="s">
        <v>19</v>
      </c>
      <c r="B30" s="8" t="s">
        <v>27</v>
      </c>
      <c r="C30" s="8" t="s">
        <v>43</v>
      </c>
      <c r="D30" s="8" t="s">
        <v>25</v>
      </c>
      <c r="E30" s="8" t="s">
        <v>56</v>
      </c>
      <c r="F30" s="8" t="s">
        <v>21</v>
      </c>
      <c r="G30" s="8" t="s">
        <v>22</v>
      </c>
      <c r="H30" s="8" t="s">
        <v>23</v>
      </c>
      <c r="I30" s="9" t="s">
        <v>57</v>
      </c>
      <c r="J30" s="10">
        <v>2316560000</v>
      </c>
      <c r="K30" s="10">
        <v>0</v>
      </c>
      <c r="L30" s="10">
        <v>0</v>
      </c>
      <c r="M30" s="10">
        <v>2316560000</v>
      </c>
      <c r="N30" s="10">
        <v>1452443000</v>
      </c>
      <c r="O30" s="10">
        <v>864117000</v>
      </c>
      <c r="P30" s="10">
        <v>646597000</v>
      </c>
      <c r="Q30" s="10">
        <v>646597000</v>
      </c>
      <c r="R30" s="10">
        <v>646597000</v>
      </c>
      <c r="S30" s="11">
        <f t="shared" si="1"/>
        <v>1669963000</v>
      </c>
      <c r="T30" s="12">
        <f t="shared" si="8"/>
        <v>0.27911947024898986</v>
      </c>
      <c r="U30" s="12">
        <f t="shared" si="9"/>
        <v>0.27911947024898986</v>
      </c>
      <c r="V30" s="12">
        <f t="shared" si="10"/>
        <v>0.27911947024898986</v>
      </c>
    </row>
    <row r="31" spans="1:22" ht="35.25" thickTop="1" thickBot="1" x14ac:dyDescent="0.3">
      <c r="A31" s="8" t="s">
        <v>19</v>
      </c>
      <c r="B31" s="8" t="s">
        <v>27</v>
      </c>
      <c r="C31" s="8" t="s">
        <v>43</v>
      </c>
      <c r="D31" s="8" t="s">
        <v>25</v>
      </c>
      <c r="E31" s="8" t="s">
        <v>58</v>
      </c>
      <c r="F31" s="8" t="s">
        <v>21</v>
      </c>
      <c r="G31" s="8" t="s">
        <v>22</v>
      </c>
      <c r="H31" s="8" t="s">
        <v>23</v>
      </c>
      <c r="I31" s="9" t="s">
        <v>59</v>
      </c>
      <c r="J31" s="10">
        <v>265664000</v>
      </c>
      <c r="K31" s="10">
        <v>0</v>
      </c>
      <c r="L31" s="10">
        <v>0</v>
      </c>
      <c r="M31" s="10">
        <v>265664000</v>
      </c>
      <c r="N31" s="10">
        <v>210172734.30000001</v>
      </c>
      <c r="O31" s="10">
        <v>55491265.700000003</v>
      </c>
      <c r="P31" s="10">
        <v>66436685.299999997</v>
      </c>
      <c r="Q31" s="10">
        <v>41187997</v>
      </c>
      <c r="R31" s="10">
        <v>41187997</v>
      </c>
      <c r="S31" s="11">
        <f t="shared" si="1"/>
        <v>199227314.69999999</v>
      </c>
      <c r="T31" s="12">
        <f t="shared" si="8"/>
        <v>0.25007786263852083</v>
      </c>
      <c r="U31" s="12">
        <f t="shared" si="9"/>
        <v>0.15503793137195856</v>
      </c>
      <c r="V31" s="12">
        <f t="shared" si="10"/>
        <v>0.15503793137195856</v>
      </c>
    </row>
    <row r="32" spans="1:22" ht="24" thickTop="1" thickBot="1" x14ac:dyDescent="0.3">
      <c r="A32" s="8" t="s">
        <v>19</v>
      </c>
      <c r="B32" s="8" t="s">
        <v>27</v>
      </c>
      <c r="C32" s="8" t="s">
        <v>43</v>
      </c>
      <c r="D32" s="8" t="s">
        <v>25</v>
      </c>
      <c r="E32" s="8" t="s">
        <v>60</v>
      </c>
      <c r="F32" s="8" t="s">
        <v>21</v>
      </c>
      <c r="G32" s="8" t="s">
        <v>22</v>
      </c>
      <c r="H32" s="8" t="s">
        <v>23</v>
      </c>
      <c r="I32" s="9" t="s">
        <v>61</v>
      </c>
      <c r="J32" s="10">
        <v>1745000</v>
      </c>
      <c r="K32" s="10">
        <v>0</v>
      </c>
      <c r="L32" s="10">
        <v>0</v>
      </c>
      <c r="M32" s="10">
        <v>1745000</v>
      </c>
      <c r="N32" s="10">
        <v>867500</v>
      </c>
      <c r="O32" s="10">
        <v>877500</v>
      </c>
      <c r="P32" s="10">
        <v>867500</v>
      </c>
      <c r="Q32" s="10">
        <v>867500</v>
      </c>
      <c r="R32" s="10">
        <v>867500</v>
      </c>
      <c r="S32" s="11">
        <f t="shared" si="1"/>
        <v>877500</v>
      </c>
      <c r="T32" s="12">
        <f t="shared" si="8"/>
        <v>0.49713467048710602</v>
      </c>
      <c r="U32" s="12">
        <f t="shared" si="9"/>
        <v>0.49713467048710602</v>
      </c>
      <c r="V32" s="12">
        <f t="shared" si="10"/>
        <v>0.49713467048710602</v>
      </c>
    </row>
    <row r="33" spans="1:22" ht="35.25" thickTop="1" thickBot="1" x14ac:dyDescent="0.3">
      <c r="A33" s="8" t="s">
        <v>19</v>
      </c>
      <c r="B33" s="8" t="s">
        <v>27</v>
      </c>
      <c r="C33" s="8" t="s">
        <v>43</v>
      </c>
      <c r="D33" s="8" t="s">
        <v>25</v>
      </c>
      <c r="E33" s="8" t="s">
        <v>62</v>
      </c>
      <c r="F33" s="8" t="s">
        <v>21</v>
      </c>
      <c r="G33" s="8" t="s">
        <v>22</v>
      </c>
      <c r="H33" s="8" t="s">
        <v>23</v>
      </c>
      <c r="I33" s="9" t="s">
        <v>63</v>
      </c>
      <c r="J33" s="10">
        <v>31455523000</v>
      </c>
      <c r="K33" s="10">
        <v>0</v>
      </c>
      <c r="L33" s="10">
        <v>0</v>
      </c>
      <c r="M33" s="10">
        <v>31455523000</v>
      </c>
      <c r="N33" s="10">
        <v>7948484835.25</v>
      </c>
      <c r="O33" s="10">
        <v>23507038164.75</v>
      </c>
      <c r="P33" s="10">
        <v>7806009309.25</v>
      </c>
      <c r="Q33" s="10">
        <v>7806009309.25</v>
      </c>
      <c r="R33" s="10">
        <v>7806009309.25</v>
      </c>
      <c r="S33" s="11">
        <f t="shared" si="1"/>
        <v>23649513690.75</v>
      </c>
      <c r="T33" s="12">
        <f t="shared" si="8"/>
        <v>0.24816021368489088</v>
      </c>
      <c r="U33" s="12">
        <f t="shared" si="9"/>
        <v>0.24816021368489088</v>
      </c>
      <c r="V33" s="12">
        <f t="shared" si="10"/>
        <v>0.24816021368489088</v>
      </c>
    </row>
    <row r="34" spans="1:22" ht="35.25" thickTop="1" thickBot="1" x14ac:dyDescent="0.3">
      <c r="A34" s="8" t="s">
        <v>19</v>
      </c>
      <c r="B34" s="8" t="s">
        <v>27</v>
      </c>
      <c r="C34" s="8" t="s">
        <v>43</v>
      </c>
      <c r="D34" s="8" t="s">
        <v>25</v>
      </c>
      <c r="E34" s="8" t="s">
        <v>64</v>
      </c>
      <c r="F34" s="8" t="s">
        <v>21</v>
      </c>
      <c r="G34" s="8" t="s">
        <v>22</v>
      </c>
      <c r="H34" s="8" t="s">
        <v>23</v>
      </c>
      <c r="I34" s="9" t="s">
        <v>65</v>
      </c>
      <c r="J34" s="10">
        <v>46262506000</v>
      </c>
      <c r="K34" s="10">
        <v>0</v>
      </c>
      <c r="L34" s="10">
        <v>46162506000</v>
      </c>
      <c r="M34" s="10">
        <v>100000000</v>
      </c>
      <c r="N34" s="10">
        <v>837830</v>
      </c>
      <c r="O34" s="10">
        <v>99162170</v>
      </c>
      <c r="P34" s="10">
        <v>837830</v>
      </c>
      <c r="Q34" s="10">
        <v>837830</v>
      </c>
      <c r="R34" s="10">
        <v>837830</v>
      </c>
      <c r="S34" s="11">
        <f t="shared" si="1"/>
        <v>99162170</v>
      </c>
      <c r="T34" s="12">
        <f t="shared" si="8"/>
        <v>8.3783E-3</v>
      </c>
      <c r="U34" s="12">
        <f t="shared" si="9"/>
        <v>8.3783E-3</v>
      </c>
      <c r="V34" s="12">
        <f t="shared" si="10"/>
        <v>8.3783E-3</v>
      </c>
    </row>
    <row r="35" spans="1:22" ht="24" thickTop="1" thickBot="1" x14ac:dyDescent="0.3">
      <c r="A35" s="8" t="s">
        <v>19</v>
      </c>
      <c r="B35" s="8" t="s">
        <v>27</v>
      </c>
      <c r="C35" s="8" t="s">
        <v>22</v>
      </c>
      <c r="D35" s="8" t="s">
        <v>20</v>
      </c>
      <c r="E35" s="8" t="s">
        <v>31</v>
      </c>
      <c r="F35" s="8" t="s">
        <v>21</v>
      </c>
      <c r="G35" s="8" t="s">
        <v>22</v>
      </c>
      <c r="H35" s="8" t="s">
        <v>23</v>
      </c>
      <c r="I35" s="9" t="s">
        <v>66</v>
      </c>
      <c r="J35" s="10">
        <v>162225000</v>
      </c>
      <c r="K35" s="10">
        <v>0</v>
      </c>
      <c r="L35" s="10">
        <v>0</v>
      </c>
      <c r="M35" s="10">
        <v>162225000</v>
      </c>
      <c r="N35" s="10">
        <v>3408000</v>
      </c>
      <c r="O35" s="10">
        <v>158817000</v>
      </c>
      <c r="P35" s="10">
        <v>3408000</v>
      </c>
      <c r="Q35" s="10">
        <v>3408000</v>
      </c>
      <c r="R35" s="10">
        <v>3408000</v>
      </c>
      <c r="S35" s="11">
        <f t="shared" si="1"/>
        <v>158817000</v>
      </c>
      <c r="T35" s="12">
        <f t="shared" si="8"/>
        <v>2.1007859454461396E-2</v>
      </c>
      <c r="U35" s="12">
        <f t="shared" si="9"/>
        <v>2.1007859454461396E-2</v>
      </c>
      <c r="V35" s="12">
        <f t="shared" si="10"/>
        <v>2.1007859454461396E-2</v>
      </c>
    </row>
    <row r="36" spans="1:22" ht="24" thickTop="1" thickBot="1" x14ac:dyDescent="0.3">
      <c r="A36" s="8" t="s">
        <v>19</v>
      </c>
      <c r="B36" s="8" t="s">
        <v>27</v>
      </c>
      <c r="C36" s="8" t="s">
        <v>22</v>
      </c>
      <c r="D36" s="8" t="s">
        <v>20</v>
      </c>
      <c r="E36" s="8" t="s">
        <v>54</v>
      </c>
      <c r="F36" s="8" t="s">
        <v>21</v>
      </c>
      <c r="G36" s="8" t="s">
        <v>22</v>
      </c>
      <c r="H36" s="8" t="s">
        <v>23</v>
      </c>
      <c r="I36" s="9" t="s">
        <v>67</v>
      </c>
      <c r="J36" s="10">
        <v>103851000</v>
      </c>
      <c r="K36" s="10">
        <v>0</v>
      </c>
      <c r="L36" s="10">
        <v>0</v>
      </c>
      <c r="M36" s="10">
        <v>103851000</v>
      </c>
      <c r="N36" s="10">
        <v>0</v>
      </c>
      <c r="O36" s="10">
        <v>103851000</v>
      </c>
      <c r="P36" s="10">
        <v>0</v>
      </c>
      <c r="Q36" s="10">
        <v>0</v>
      </c>
      <c r="R36" s="10">
        <v>0</v>
      </c>
      <c r="S36" s="11">
        <f t="shared" si="1"/>
        <v>103851000</v>
      </c>
      <c r="T36" s="12">
        <f t="shared" si="8"/>
        <v>0</v>
      </c>
      <c r="U36" s="12">
        <f t="shared" si="9"/>
        <v>0</v>
      </c>
      <c r="V36" s="12">
        <f t="shared" si="10"/>
        <v>0</v>
      </c>
    </row>
    <row r="37" spans="1:22" ht="24" thickTop="1" thickBot="1" x14ac:dyDescent="0.3">
      <c r="A37" s="8" t="s">
        <v>19</v>
      </c>
      <c r="B37" s="8" t="s">
        <v>27</v>
      </c>
      <c r="C37" s="8" t="s">
        <v>48</v>
      </c>
      <c r="D37" s="8" t="s">
        <v>68</v>
      </c>
      <c r="E37" s="8" t="s">
        <v>31</v>
      </c>
      <c r="F37" s="8" t="s">
        <v>21</v>
      </c>
      <c r="G37" s="8" t="s">
        <v>22</v>
      </c>
      <c r="H37" s="8" t="s">
        <v>23</v>
      </c>
      <c r="I37" s="9" t="s">
        <v>69</v>
      </c>
      <c r="J37" s="10">
        <v>28906945000</v>
      </c>
      <c r="K37" s="10">
        <v>0</v>
      </c>
      <c r="L37" s="10">
        <v>0</v>
      </c>
      <c r="M37" s="10">
        <v>28906945000</v>
      </c>
      <c r="N37" s="10">
        <v>28906945000</v>
      </c>
      <c r="O37" s="10">
        <v>0</v>
      </c>
      <c r="P37" s="10">
        <v>28906945000</v>
      </c>
      <c r="Q37" s="10">
        <v>7191525109</v>
      </c>
      <c r="R37" s="10">
        <v>7191525109</v>
      </c>
      <c r="S37" s="11">
        <f t="shared" si="1"/>
        <v>0</v>
      </c>
      <c r="T37" s="12">
        <f t="shared" si="8"/>
        <v>1</v>
      </c>
      <c r="U37" s="12">
        <f t="shared" si="9"/>
        <v>0.24878191413862655</v>
      </c>
      <c r="V37" s="12">
        <f t="shared" si="10"/>
        <v>0.24878191413862655</v>
      </c>
    </row>
    <row r="38" spans="1:22" ht="24" thickTop="1" thickBot="1" x14ac:dyDescent="0.3">
      <c r="A38" s="30" t="s">
        <v>19</v>
      </c>
      <c r="B38" s="30"/>
      <c r="C38" s="30"/>
      <c r="D38" s="30"/>
      <c r="E38" s="30"/>
      <c r="F38" s="30"/>
      <c r="G38" s="30"/>
      <c r="H38" s="30"/>
      <c r="I38" s="31" t="s">
        <v>115</v>
      </c>
      <c r="J38" s="32">
        <f>+J39+J40</f>
        <v>12830780000</v>
      </c>
      <c r="K38" s="32">
        <f t="shared" ref="K38:R38" si="11">+K39+K40</f>
        <v>0</v>
      </c>
      <c r="L38" s="32">
        <f t="shared" si="11"/>
        <v>0</v>
      </c>
      <c r="M38" s="32">
        <f t="shared" si="11"/>
        <v>12830780000</v>
      </c>
      <c r="N38" s="32">
        <f t="shared" si="11"/>
        <v>11927590300</v>
      </c>
      <c r="O38" s="32">
        <f t="shared" si="11"/>
        <v>903189700</v>
      </c>
      <c r="P38" s="32">
        <f t="shared" si="11"/>
        <v>10099330767</v>
      </c>
      <c r="Q38" s="32">
        <f t="shared" si="11"/>
        <v>10099330767</v>
      </c>
      <c r="R38" s="32">
        <f t="shared" si="11"/>
        <v>10099330767</v>
      </c>
      <c r="S38" s="33">
        <f t="shared" si="1"/>
        <v>2731449233</v>
      </c>
      <c r="T38" s="34">
        <f t="shared" si="8"/>
        <v>0.78711744469159317</v>
      </c>
      <c r="U38" s="34">
        <f t="shared" si="9"/>
        <v>0.78711744469159317</v>
      </c>
      <c r="V38" s="34">
        <f t="shared" si="10"/>
        <v>0.78711744469159317</v>
      </c>
    </row>
    <row r="39" spans="1:22" ht="24" thickTop="1" thickBot="1" x14ac:dyDescent="0.3">
      <c r="A39" s="8" t="s">
        <v>19</v>
      </c>
      <c r="B39" s="8" t="s">
        <v>70</v>
      </c>
      <c r="C39" s="8" t="s">
        <v>20</v>
      </c>
      <c r="D39" s="8"/>
      <c r="E39" s="8"/>
      <c r="F39" s="8" t="s">
        <v>21</v>
      </c>
      <c r="G39" s="8" t="s">
        <v>22</v>
      </c>
      <c r="H39" s="8" t="s">
        <v>23</v>
      </c>
      <c r="I39" s="9" t="s">
        <v>71</v>
      </c>
      <c r="J39" s="10">
        <v>11927605000</v>
      </c>
      <c r="K39" s="10">
        <v>0</v>
      </c>
      <c r="L39" s="10">
        <v>0</v>
      </c>
      <c r="M39" s="10">
        <v>11927605000</v>
      </c>
      <c r="N39" s="10">
        <v>11927590300</v>
      </c>
      <c r="O39" s="10">
        <v>14700</v>
      </c>
      <c r="P39" s="10">
        <v>10099330767</v>
      </c>
      <c r="Q39" s="10">
        <v>10099330767</v>
      </c>
      <c r="R39" s="10">
        <v>10099330767</v>
      </c>
      <c r="S39" s="11">
        <f t="shared" si="1"/>
        <v>1828274233</v>
      </c>
      <c r="T39" s="12">
        <f t="shared" si="8"/>
        <v>0.84671908291731657</v>
      </c>
      <c r="U39" s="12">
        <f t="shared" si="9"/>
        <v>0.84671908291731657</v>
      </c>
      <c r="V39" s="12">
        <f t="shared" si="10"/>
        <v>0.84671908291731657</v>
      </c>
    </row>
    <row r="40" spans="1:22" ht="24" thickTop="1" thickBot="1" x14ac:dyDescent="0.3">
      <c r="A40" s="8" t="s">
        <v>19</v>
      </c>
      <c r="B40" s="8" t="s">
        <v>70</v>
      </c>
      <c r="C40" s="8" t="s">
        <v>43</v>
      </c>
      <c r="D40" s="8" t="s">
        <v>20</v>
      </c>
      <c r="E40" s="8"/>
      <c r="F40" s="8" t="s">
        <v>21</v>
      </c>
      <c r="G40" s="8" t="s">
        <v>48</v>
      </c>
      <c r="H40" s="8" t="s">
        <v>49</v>
      </c>
      <c r="I40" s="9" t="s">
        <v>72</v>
      </c>
      <c r="J40" s="10">
        <v>903175000</v>
      </c>
      <c r="K40" s="10">
        <v>0</v>
      </c>
      <c r="L40" s="10">
        <v>0</v>
      </c>
      <c r="M40" s="10">
        <v>903175000</v>
      </c>
      <c r="N40" s="10">
        <v>0</v>
      </c>
      <c r="O40" s="10">
        <v>903175000</v>
      </c>
      <c r="P40" s="10">
        <v>0</v>
      </c>
      <c r="Q40" s="10">
        <v>0</v>
      </c>
      <c r="R40" s="10">
        <v>0</v>
      </c>
      <c r="S40" s="11">
        <f t="shared" ref="S40:S60" si="12">+M40-P40</f>
        <v>903175000</v>
      </c>
      <c r="T40" s="12">
        <f t="shared" si="8"/>
        <v>0</v>
      </c>
      <c r="U40" s="12">
        <f t="shared" si="9"/>
        <v>0</v>
      </c>
      <c r="V40" s="12">
        <f t="shared" si="10"/>
        <v>0</v>
      </c>
    </row>
    <row r="41" spans="1:22" ht="29.25" customHeight="1" thickTop="1" thickBot="1" x14ac:dyDescent="0.3">
      <c r="A41" s="30" t="s">
        <v>73</v>
      </c>
      <c r="B41" s="30"/>
      <c r="C41" s="30"/>
      <c r="D41" s="30"/>
      <c r="E41" s="30"/>
      <c r="F41" s="30"/>
      <c r="G41" s="30"/>
      <c r="H41" s="30"/>
      <c r="I41" s="31" t="s">
        <v>114</v>
      </c>
      <c r="J41" s="32">
        <f>SUM(J42:J59)</f>
        <v>241952330660</v>
      </c>
      <c r="K41" s="32">
        <f t="shared" ref="K41:R41" si="13">SUM(K42:K59)</f>
        <v>30000000000</v>
      </c>
      <c r="L41" s="32">
        <f t="shared" si="13"/>
        <v>0</v>
      </c>
      <c r="M41" s="32">
        <f t="shared" si="13"/>
        <v>271952330660</v>
      </c>
      <c r="N41" s="32">
        <f t="shared" si="13"/>
        <v>266373427218.02002</v>
      </c>
      <c r="O41" s="32">
        <f t="shared" si="13"/>
        <v>5578903441.9800005</v>
      </c>
      <c r="P41" s="32">
        <f t="shared" si="13"/>
        <v>230551478948.73999</v>
      </c>
      <c r="Q41" s="32">
        <f t="shared" si="13"/>
        <v>19477933522.200001</v>
      </c>
      <c r="R41" s="32">
        <f t="shared" si="13"/>
        <v>19241479078.200001</v>
      </c>
      <c r="S41" s="33">
        <f t="shared" si="12"/>
        <v>41400851711.26001</v>
      </c>
      <c r="T41" s="34">
        <f t="shared" si="8"/>
        <v>0.84776430630035615</v>
      </c>
      <c r="U41" s="34">
        <f t="shared" si="9"/>
        <v>7.1622601927805077E-2</v>
      </c>
      <c r="V41" s="34">
        <f t="shared" si="10"/>
        <v>7.0753131740047728E-2</v>
      </c>
    </row>
    <row r="42" spans="1:22" ht="80.25" thickTop="1" thickBot="1" x14ac:dyDescent="0.3">
      <c r="A42" s="8" t="s">
        <v>73</v>
      </c>
      <c r="B42" s="8" t="s">
        <v>74</v>
      </c>
      <c r="C42" s="8" t="s">
        <v>75</v>
      </c>
      <c r="D42" s="8" t="s">
        <v>76</v>
      </c>
      <c r="E42" s="8"/>
      <c r="F42" s="8" t="s">
        <v>21</v>
      </c>
      <c r="G42" s="8" t="s">
        <v>48</v>
      </c>
      <c r="H42" s="8" t="s">
        <v>23</v>
      </c>
      <c r="I42" s="9" t="s">
        <v>77</v>
      </c>
      <c r="J42" s="10">
        <v>3613733382</v>
      </c>
      <c r="K42" s="10">
        <v>0</v>
      </c>
      <c r="L42" s="10">
        <v>0</v>
      </c>
      <c r="M42" s="10">
        <v>3613733382</v>
      </c>
      <c r="N42" s="10">
        <v>3472259633.0999999</v>
      </c>
      <c r="O42" s="10">
        <v>141473748.90000001</v>
      </c>
      <c r="P42" s="10">
        <v>3097850434.8200002</v>
      </c>
      <c r="Q42" s="10">
        <v>638301063.42999995</v>
      </c>
      <c r="R42" s="10">
        <v>616327309.42999995</v>
      </c>
      <c r="S42" s="11">
        <f t="shared" si="12"/>
        <v>515882947.17999983</v>
      </c>
      <c r="T42" s="12">
        <f t="shared" si="8"/>
        <v>0.85724377184282274</v>
      </c>
      <c r="U42" s="12">
        <f t="shared" si="9"/>
        <v>0.17663203007985495</v>
      </c>
      <c r="V42" s="12">
        <f t="shared" si="10"/>
        <v>0.17055140606109051</v>
      </c>
    </row>
    <row r="43" spans="1:22" ht="80.25" thickTop="1" thickBot="1" x14ac:dyDescent="0.3">
      <c r="A43" s="8" t="s">
        <v>73</v>
      </c>
      <c r="B43" s="8" t="s">
        <v>74</v>
      </c>
      <c r="C43" s="8" t="s">
        <v>75</v>
      </c>
      <c r="D43" s="8" t="s">
        <v>76</v>
      </c>
      <c r="E43" s="8"/>
      <c r="F43" s="8" t="s">
        <v>21</v>
      </c>
      <c r="G43" s="8" t="s">
        <v>78</v>
      </c>
      <c r="H43" s="8" t="s">
        <v>23</v>
      </c>
      <c r="I43" s="9" t="s">
        <v>77</v>
      </c>
      <c r="J43" s="10">
        <v>21860000000</v>
      </c>
      <c r="K43" s="10">
        <v>0</v>
      </c>
      <c r="L43" s="10">
        <v>0</v>
      </c>
      <c r="M43" s="10">
        <v>21860000000</v>
      </c>
      <c r="N43" s="10">
        <v>21860000000</v>
      </c>
      <c r="O43" s="10">
        <v>0</v>
      </c>
      <c r="P43" s="10">
        <v>21860000000</v>
      </c>
      <c r="Q43" s="10">
        <v>0</v>
      </c>
      <c r="R43" s="10">
        <v>0</v>
      </c>
      <c r="S43" s="11">
        <f t="shared" si="12"/>
        <v>0</v>
      </c>
      <c r="T43" s="12">
        <f t="shared" si="8"/>
        <v>1</v>
      </c>
      <c r="U43" s="12">
        <f t="shared" si="9"/>
        <v>0</v>
      </c>
      <c r="V43" s="12">
        <f t="shared" si="10"/>
        <v>0</v>
      </c>
    </row>
    <row r="44" spans="1:22" ht="46.5" thickTop="1" thickBot="1" x14ac:dyDescent="0.3">
      <c r="A44" s="8" t="s">
        <v>73</v>
      </c>
      <c r="B44" s="8" t="s">
        <v>79</v>
      </c>
      <c r="C44" s="8" t="s">
        <v>75</v>
      </c>
      <c r="D44" s="8" t="s">
        <v>80</v>
      </c>
      <c r="E44" s="8"/>
      <c r="F44" s="8" t="s">
        <v>21</v>
      </c>
      <c r="G44" s="8" t="s">
        <v>48</v>
      </c>
      <c r="H44" s="8" t="s">
        <v>23</v>
      </c>
      <c r="I44" s="9" t="s">
        <v>81</v>
      </c>
      <c r="J44" s="10">
        <v>4065450055</v>
      </c>
      <c r="K44" s="10">
        <v>0</v>
      </c>
      <c r="L44" s="10">
        <v>0</v>
      </c>
      <c r="M44" s="10">
        <v>4065450055</v>
      </c>
      <c r="N44" s="10">
        <v>2780046228.4200001</v>
      </c>
      <c r="O44" s="10">
        <v>1285403826.5799999</v>
      </c>
      <c r="P44" s="10">
        <v>2413515165.4200001</v>
      </c>
      <c r="Q44" s="10">
        <v>586176349.26999998</v>
      </c>
      <c r="R44" s="10">
        <v>531799242.26999998</v>
      </c>
      <c r="S44" s="11">
        <f t="shared" si="12"/>
        <v>1651934889.5799999</v>
      </c>
      <c r="T44" s="12">
        <f t="shared" si="8"/>
        <v>0.59366494060151476</v>
      </c>
      <c r="U44" s="12">
        <f t="shared" si="9"/>
        <v>0.14418486055414104</v>
      </c>
      <c r="V44" s="12">
        <f t="shared" si="10"/>
        <v>0.13080943931802896</v>
      </c>
    </row>
    <row r="45" spans="1:22" ht="57.75" thickTop="1" thickBot="1" x14ac:dyDescent="0.3">
      <c r="A45" s="8" t="s">
        <v>73</v>
      </c>
      <c r="B45" s="8" t="s">
        <v>79</v>
      </c>
      <c r="C45" s="8" t="s">
        <v>75</v>
      </c>
      <c r="D45" s="8" t="s">
        <v>82</v>
      </c>
      <c r="E45" s="8"/>
      <c r="F45" s="8" t="s">
        <v>21</v>
      </c>
      <c r="G45" s="8" t="s">
        <v>48</v>
      </c>
      <c r="H45" s="8" t="s">
        <v>23</v>
      </c>
      <c r="I45" s="9" t="s">
        <v>83</v>
      </c>
      <c r="J45" s="10">
        <v>10373242985</v>
      </c>
      <c r="K45" s="10">
        <v>0</v>
      </c>
      <c r="L45" s="10">
        <v>0</v>
      </c>
      <c r="M45" s="10">
        <v>10373242985</v>
      </c>
      <c r="N45" s="10">
        <v>10068154550.15</v>
      </c>
      <c r="O45" s="10">
        <v>305088434.85000002</v>
      </c>
      <c r="P45" s="10">
        <v>7650040168.1499996</v>
      </c>
      <c r="Q45" s="10">
        <v>2490041538.1500001</v>
      </c>
      <c r="R45" s="10">
        <v>2454750808.1500001</v>
      </c>
      <c r="S45" s="11">
        <f t="shared" si="12"/>
        <v>2723202816.8500004</v>
      </c>
      <c r="T45" s="12">
        <f t="shared" si="8"/>
        <v>0.73747816176794201</v>
      </c>
      <c r="U45" s="12">
        <f t="shared" si="9"/>
        <v>0.24004465544195483</v>
      </c>
      <c r="V45" s="12">
        <f t="shared" si="10"/>
        <v>0.23664256315017768</v>
      </c>
    </row>
    <row r="46" spans="1:22" ht="69" thickTop="1" thickBot="1" x14ac:dyDescent="0.3">
      <c r="A46" s="8" t="s">
        <v>73</v>
      </c>
      <c r="B46" s="8" t="s">
        <v>79</v>
      </c>
      <c r="C46" s="8" t="s">
        <v>75</v>
      </c>
      <c r="D46" s="8" t="s">
        <v>84</v>
      </c>
      <c r="E46" s="8"/>
      <c r="F46" s="8" t="s">
        <v>21</v>
      </c>
      <c r="G46" s="8" t="s">
        <v>48</v>
      </c>
      <c r="H46" s="8" t="s">
        <v>23</v>
      </c>
      <c r="I46" s="9" t="s">
        <v>85</v>
      </c>
      <c r="J46" s="10">
        <v>25000000000</v>
      </c>
      <c r="K46" s="10">
        <v>0</v>
      </c>
      <c r="L46" s="10">
        <v>0</v>
      </c>
      <c r="M46" s="10">
        <v>25000000000</v>
      </c>
      <c r="N46" s="10">
        <v>25000000000</v>
      </c>
      <c r="O46" s="10">
        <v>0</v>
      </c>
      <c r="P46" s="10">
        <v>25000000000</v>
      </c>
      <c r="Q46" s="10">
        <v>9702000000</v>
      </c>
      <c r="R46" s="10">
        <v>9702000000</v>
      </c>
      <c r="S46" s="11">
        <f t="shared" si="12"/>
        <v>0</v>
      </c>
      <c r="T46" s="12">
        <f t="shared" si="8"/>
        <v>1</v>
      </c>
      <c r="U46" s="12">
        <f t="shared" si="9"/>
        <v>0.38807999999999998</v>
      </c>
      <c r="V46" s="12">
        <f t="shared" si="10"/>
        <v>0.38807999999999998</v>
      </c>
    </row>
    <row r="47" spans="1:22" ht="69" thickTop="1" thickBot="1" x14ac:dyDescent="0.3">
      <c r="A47" s="8" t="s">
        <v>73</v>
      </c>
      <c r="B47" s="8" t="s">
        <v>79</v>
      </c>
      <c r="C47" s="8" t="s">
        <v>75</v>
      </c>
      <c r="D47" s="8" t="s">
        <v>86</v>
      </c>
      <c r="E47" s="8"/>
      <c r="F47" s="8" t="s">
        <v>21</v>
      </c>
      <c r="G47" s="8" t="s">
        <v>48</v>
      </c>
      <c r="H47" s="8" t="s">
        <v>23</v>
      </c>
      <c r="I47" s="9" t="s">
        <v>87</v>
      </c>
      <c r="J47" s="10">
        <v>2980536346</v>
      </c>
      <c r="K47" s="10">
        <v>0</v>
      </c>
      <c r="L47" s="10">
        <v>0</v>
      </c>
      <c r="M47" s="10">
        <v>2980536346</v>
      </c>
      <c r="N47" s="10">
        <v>2980536346</v>
      </c>
      <c r="O47" s="10">
        <v>0</v>
      </c>
      <c r="P47" s="10">
        <v>2980536346</v>
      </c>
      <c r="Q47" s="10">
        <v>2980536346</v>
      </c>
      <c r="R47" s="10">
        <v>2980536346</v>
      </c>
      <c r="S47" s="11">
        <f t="shared" si="12"/>
        <v>0</v>
      </c>
      <c r="T47" s="12">
        <f t="shared" si="8"/>
        <v>1</v>
      </c>
      <c r="U47" s="12">
        <f t="shared" si="9"/>
        <v>1</v>
      </c>
      <c r="V47" s="12">
        <f t="shared" si="10"/>
        <v>1</v>
      </c>
    </row>
    <row r="48" spans="1:22" ht="46.5" thickTop="1" thickBot="1" x14ac:dyDescent="0.3">
      <c r="A48" s="8" t="s">
        <v>73</v>
      </c>
      <c r="B48" s="8" t="s">
        <v>79</v>
      </c>
      <c r="C48" s="8" t="s">
        <v>75</v>
      </c>
      <c r="D48" s="8" t="s">
        <v>88</v>
      </c>
      <c r="E48" s="8"/>
      <c r="F48" s="8" t="s">
        <v>21</v>
      </c>
      <c r="G48" s="8" t="s">
        <v>48</v>
      </c>
      <c r="H48" s="8" t="s">
        <v>23</v>
      </c>
      <c r="I48" s="9" t="s">
        <v>89</v>
      </c>
      <c r="J48" s="10">
        <v>8002612574</v>
      </c>
      <c r="K48" s="10">
        <v>0</v>
      </c>
      <c r="L48" s="10">
        <v>0</v>
      </c>
      <c r="M48" s="10">
        <v>8002612574</v>
      </c>
      <c r="N48" s="10">
        <v>7643929947</v>
      </c>
      <c r="O48" s="10">
        <v>358682627</v>
      </c>
      <c r="P48" s="10">
        <v>7623929947</v>
      </c>
      <c r="Q48" s="10">
        <v>667215357</v>
      </c>
      <c r="R48" s="10">
        <v>628174716</v>
      </c>
      <c r="S48" s="11">
        <f t="shared" si="12"/>
        <v>378682627</v>
      </c>
      <c r="T48" s="12">
        <f t="shared" si="8"/>
        <v>0.9526801249594018</v>
      </c>
      <c r="U48" s="12">
        <f t="shared" si="9"/>
        <v>8.3374691805991205E-2</v>
      </c>
      <c r="V48" s="12">
        <f t="shared" si="10"/>
        <v>7.849620485701149E-2</v>
      </c>
    </row>
    <row r="49" spans="1:22" ht="57.75" thickTop="1" thickBot="1" x14ac:dyDescent="0.3">
      <c r="A49" s="8" t="s">
        <v>73</v>
      </c>
      <c r="B49" s="8" t="s">
        <v>79</v>
      </c>
      <c r="C49" s="8" t="s">
        <v>75</v>
      </c>
      <c r="D49" s="8" t="s">
        <v>90</v>
      </c>
      <c r="E49" s="8"/>
      <c r="F49" s="8" t="s">
        <v>21</v>
      </c>
      <c r="G49" s="8" t="s">
        <v>48</v>
      </c>
      <c r="H49" s="8" t="s">
        <v>23</v>
      </c>
      <c r="I49" s="9" t="s">
        <v>91</v>
      </c>
      <c r="J49" s="10">
        <v>15885233087</v>
      </c>
      <c r="K49" s="10">
        <v>0</v>
      </c>
      <c r="L49" s="10">
        <v>0</v>
      </c>
      <c r="M49" s="10">
        <v>15885233087</v>
      </c>
      <c r="N49" s="10">
        <v>15800822771.35</v>
      </c>
      <c r="O49" s="10">
        <v>84410315.650000006</v>
      </c>
      <c r="P49" s="10">
        <v>14755120779.35</v>
      </c>
      <c r="Q49" s="10">
        <v>184419348.34999999</v>
      </c>
      <c r="R49" s="10">
        <v>156805321.34999999</v>
      </c>
      <c r="S49" s="11">
        <f t="shared" si="12"/>
        <v>1130112307.6499996</v>
      </c>
      <c r="T49" s="12">
        <f t="shared" si="8"/>
        <v>0.92885768175634453</v>
      </c>
      <c r="U49" s="12">
        <f t="shared" si="9"/>
        <v>1.1609483306916238E-2</v>
      </c>
      <c r="V49" s="12">
        <f t="shared" si="10"/>
        <v>9.8711375836420551E-3</v>
      </c>
    </row>
    <row r="50" spans="1:22" ht="57.75" thickTop="1" thickBot="1" x14ac:dyDescent="0.3">
      <c r="A50" s="8" t="s">
        <v>73</v>
      </c>
      <c r="B50" s="8" t="s">
        <v>79</v>
      </c>
      <c r="C50" s="8" t="s">
        <v>75</v>
      </c>
      <c r="D50" s="8" t="s">
        <v>92</v>
      </c>
      <c r="E50" s="8"/>
      <c r="F50" s="8" t="s">
        <v>21</v>
      </c>
      <c r="G50" s="8" t="s">
        <v>22</v>
      </c>
      <c r="H50" s="8" t="s">
        <v>23</v>
      </c>
      <c r="I50" s="9" t="s">
        <v>93</v>
      </c>
      <c r="J50" s="10">
        <v>134601300000</v>
      </c>
      <c r="K50" s="10">
        <v>0</v>
      </c>
      <c r="L50" s="10">
        <v>0</v>
      </c>
      <c r="M50" s="10">
        <v>134601300000</v>
      </c>
      <c r="N50" s="10">
        <v>134601300000</v>
      </c>
      <c r="O50" s="10">
        <v>0</v>
      </c>
      <c r="P50" s="10">
        <v>134601300000</v>
      </c>
      <c r="Q50" s="10">
        <v>0</v>
      </c>
      <c r="R50" s="10">
        <v>0</v>
      </c>
      <c r="S50" s="11">
        <f t="shared" si="12"/>
        <v>0</v>
      </c>
      <c r="T50" s="12">
        <f t="shared" si="8"/>
        <v>1</v>
      </c>
      <c r="U50" s="12">
        <f t="shared" si="9"/>
        <v>0</v>
      </c>
      <c r="V50" s="12">
        <f t="shared" si="10"/>
        <v>0</v>
      </c>
    </row>
    <row r="51" spans="1:22" ht="57.75" thickTop="1" thickBot="1" x14ac:dyDescent="0.3">
      <c r="A51" s="8" t="s">
        <v>73</v>
      </c>
      <c r="B51" s="8" t="s">
        <v>79</v>
      </c>
      <c r="C51" s="8" t="s">
        <v>75</v>
      </c>
      <c r="D51" s="8" t="s">
        <v>92</v>
      </c>
      <c r="E51" s="8"/>
      <c r="F51" s="8" t="s">
        <v>21</v>
      </c>
      <c r="G51" s="8" t="s">
        <v>48</v>
      </c>
      <c r="H51" s="8" t="s">
        <v>23</v>
      </c>
      <c r="I51" s="9" t="s">
        <v>93</v>
      </c>
      <c r="J51" s="10">
        <v>0</v>
      </c>
      <c r="K51" s="10">
        <v>30000000000</v>
      </c>
      <c r="L51" s="10">
        <v>0</v>
      </c>
      <c r="M51" s="10">
        <v>30000000000</v>
      </c>
      <c r="N51" s="10">
        <v>30000000000</v>
      </c>
      <c r="O51" s="10">
        <v>0</v>
      </c>
      <c r="P51" s="10">
        <v>0</v>
      </c>
      <c r="Q51" s="10">
        <v>0</v>
      </c>
      <c r="R51" s="10">
        <v>0</v>
      </c>
      <c r="S51" s="11">
        <f t="shared" si="12"/>
        <v>30000000000</v>
      </c>
      <c r="T51" s="12">
        <f t="shared" si="8"/>
        <v>0</v>
      </c>
      <c r="U51" s="12">
        <f t="shared" si="9"/>
        <v>0</v>
      </c>
      <c r="V51" s="12">
        <f t="shared" si="10"/>
        <v>0</v>
      </c>
    </row>
    <row r="52" spans="1:22" ht="46.5" thickTop="1" thickBot="1" x14ac:dyDescent="0.3">
      <c r="A52" s="8" t="s">
        <v>73</v>
      </c>
      <c r="B52" s="8" t="s">
        <v>79</v>
      </c>
      <c r="C52" s="8" t="s">
        <v>75</v>
      </c>
      <c r="D52" s="8" t="s">
        <v>94</v>
      </c>
      <c r="E52" s="8"/>
      <c r="F52" s="8" t="s">
        <v>21</v>
      </c>
      <c r="G52" s="8" t="s">
        <v>48</v>
      </c>
      <c r="H52" s="8" t="s">
        <v>23</v>
      </c>
      <c r="I52" s="9" t="s">
        <v>95</v>
      </c>
      <c r="J52" s="10">
        <v>1954126326</v>
      </c>
      <c r="K52" s="10">
        <v>0</v>
      </c>
      <c r="L52" s="10">
        <v>0</v>
      </c>
      <c r="M52" s="10">
        <v>1954126326</v>
      </c>
      <c r="N52" s="10">
        <v>1954126326</v>
      </c>
      <c r="O52" s="10">
        <v>0</v>
      </c>
      <c r="P52" s="10">
        <v>1954126326</v>
      </c>
      <c r="Q52" s="10">
        <v>0</v>
      </c>
      <c r="R52" s="10">
        <v>0</v>
      </c>
      <c r="S52" s="11">
        <f t="shared" si="12"/>
        <v>0</v>
      </c>
      <c r="T52" s="12">
        <f t="shared" si="8"/>
        <v>1</v>
      </c>
      <c r="U52" s="12">
        <f t="shared" si="9"/>
        <v>0</v>
      </c>
      <c r="V52" s="12">
        <f t="shared" si="10"/>
        <v>0</v>
      </c>
    </row>
    <row r="53" spans="1:22" ht="91.5" thickTop="1" thickBot="1" x14ac:dyDescent="0.3">
      <c r="A53" s="8" t="s">
        <v>73</v>
      </c>
      <c r="B53" s="8" t="s">
        <v>79</v>
      </c>
      <c r="C53" s="8" t="s">
        <v>75</v>
      </c>
      <c r="D53" s="8" t="s">
        <v>96</v>
      </c>
      <c r="E53" s="8"/>
      <c r="F53" s="8" t="s">
        <v>21</v>
      </c>
      <c r="G53" s="8" t="s">
        <v>48</v>
      </c>
      <c r="H53" s="8" t="s">
        <v>23</v>
      </c>
      <c r="I53" s="9" t="s">
        <v>97</v>
      </c>
      <c r="J53" s="10">
        <v>4681004365</v>
      </c>
      <c r="K53" s="10">
        <v>0</v>
      </c>
      <c r="L53" s="10">
        <v>0</v>
      </c>
      <c r="M53" s="10">
        <v>4681004365</v>
      </c>
      <c r="N53" s="10">
        <v>4162859566.1999998</v>
      </c>
      <c r="O53" s="10">
        <v>518144798.80000001</v>
      </c>
      <c r="P53" s="10">
        <v>4096459566.1999998</v>
      </c>
      <c r="Q53" s="10">
        <v>110603769</v>
      </c>
      <c r="R53" s="10">
        <v>101243481</v>
      </c>
      <c r="S53" s="11">
        <f t="shared" si="12"/>
        <v>584544798.80000019</v>
      </c>
      <c r="T53" s="12">
        <f t="shared" si="8"/>
        <v>0.87512406457668401</v>
      </c>
      <c r="U53" s="12">
        <f t="shared" si="9"/>
        <v>2.3628213173007798E-2</v>
      </c>
      <c r="V53" s="12">
        <f t="shared" si="10"/>
        <v>2.1628580771468689E-2</v>
      </c>
    </row>
    <row r="54" spans="1:22" ht="46.5" thickTop="1" thickBot="1" x14ac:dyDescent="0.3">
      <c r="A54" s="8" t="s">
        <v>73</v>
      </c>
      <c r="B54" s="8" t="s">
        <v>79</v>
      </c>
      <c r="C54" s="8" t="s">
        <v>75</v>
      </c>
      <c r="D54" s="8" t="s">
        <v>98</v>
      </c>
      <c r="E54" s="8"/>
      <c r="F54" s="8" t="s">
        <v>21</v>
      </c>
      <c r="G54" s="8" t="s">
        <v>48</v>
      </c>
      <c r="H54" s="8" t="s">
        <v>23</v>
      </c>
      <c r="I54" s="9" t="s">
        <v>99</v>
      </c>
      <c r="J54" s="10">
        <v>5020620249</v>
      </c>
      <c r="K54" s="10">
        <v>0</v>
      </c>
      <c r="L54" s="10">
        <v>0</v>
      </c>
      <c r="M54" s="10">
        <v>5020620249</v>
      </c>
      <c r="N54" s="10">
        <v>2342298532</v>
      </c>
      <c r="O54" s="10">
        <v>2678321717</v>
      </c>
      <c r="P54" s="10">
        <v>2152664234</v>
      </c>
      <c r="Q54" s="10">
        <v>1317159255</v>
      </c>
      <c r="R54" s="10">
        <v>1268361358</v>
      </c>
      <c r="S54" s="11">
        <f t="shared" si="12"/>
        <v>2867956015</v>
      </c>
      <c r="T54" s="12">
        <f t="shared" si="8"/>
        <v>0.42876460023614904</v>
      </c>
      <c r="U54" s="12">
        <f t="shared" si="9"/>
        <v>0.26234990691884136</v>
      </c>
      <c r="V54" s="12">
        <f t="shared" si="10"/>
        <v>0.25263041120320351</v>
      </c>
    </row>
    <row r="55" spans="1:22" ht="35.25" thickTop="1" thickBot="1" x14ac:dyDescent="0.3">
      <c r="A55" s="8" t="s">
        <v>73</v>
      </c>
      <c r="B55" s="8" t="s">
        <v>100</v>
      </c>
      <c r="C55" s="8" t="s">
        <v>75</v>
      </c>
      <c r="D55" s="8" t="s">
        <v>101</v>
      </c>
      <c r="E55" s="8"/>
      <c r="F55" s="8" t="s">
        <v>21</v>
      </c>
      <c r="G55" s="8" t="s">
        <v>48</v>
      </c>
      <c r="H55" s="8" t="s">
        <v>23</v>
      </c>
      <c r="I55" s="9" t="s">
        <v>102</v>
      </c>
      <c r="J55" s="10">
        <v>163050000</v>
      </c>
      <c r="K55" s="10">
        <v>0</v>
      </c>
      <c r="L55" s="10">
        <v>0</v>
      </c>
      <c r="M55" s="10">
        <v>163050000</v>
      </c>
      <c r="N55" s="10">
        <v>159050000</v>
      </c>
      <c r="O55" s="10">
        <v>4000000</v>
      </c>
      <c r="P55" s="10">
        <v>61231249</v>
      </c>
      <c r="Q55" s="10">
        <v>9176479</v>
      </c>
      <c r="R55" s="10">
        <v>9176479</v>
      </c>
      <c r="S55" s="11">
        <f t="shared" si="12"/>
        <v>101818751</v>
      </c>
      <c r="T55" s="12">
        <f t="shared" si="8"/>
        <v>0.37553663906777063</v>
      </c>
      <c r="U55" s="12">
        <f t="shared" si="9"/>
        <v>5.6280153327200245E-2</v>
      </c>
      <c r="V55" s="12">
        <f t="shared" si="10"/>
        <v>5.6280153327200245E-2</v>
      </c>
    </row>
    <row r="56" spans="1:22" ht="102.75" thickTop="1" thickBot="1" x14ac:dyDescent="0.3">
      <c r="A56" s="8" t="s">
        <v>73</v>
      </c>
      <c r="B56" s="8" t="s">
        <v>100</v>
      </c>
      <c r="C56" s="8" t="s">
        <v>75</v>
      </c>
      <c r="D56" s="8" t="s">
        <v>103</v>
      </c>
      <c r="E56" s="8"/>
      <c r="F56" s="8" t="s">
        <v>21</v>
      </c>
      <c r="G56" s="8" t="s">
        <v>48</v>
      </c>
      <c r="H56" s="8" t="s">
        <v>23</v>
      </c>
      <c r="I56" s="9" t="s">
        <v>104</v>
      </c>
      <c r="J56" s="10">
        <v>300000000</v>
      </c>
      <c r="K56" s="10">
        <v>0</v>
      </c>
      <c r="L56" s="10">
        <v>0</v>
      </c>
      <c r="M56" s="10">
        <v>300000000</v>
      </c>
      <c r="N56" s="10">
        <v>208500000</v>
      </c>
      <c r="O56" s="10">
        <v>91500000</v>
      </c>
      <c r="P56" s="10">
        <v>96500000</v>
      </c>
      <c r="Q56" s="10">
        <v>14265217</v>
      </c>
      <c r="R56" s="10">
        <v>14265217</v>
      </c>
      <c r="S56" s="11">
        <f t="shared" si="12"/>
        <v>203500000</v>
      </c>
      <c r="T56" s="12">
        <f t="shared" si="8"/>
        <v>0.32166666666666666</v>
      </c>
      <c r="U56" s="12">
        <f t="shared" si="9"/>
        <v>4.7550723333333336E-2</v>
      </c>
      <c r="V56" s="12">
        <f t="shared" si="10"/>
        <v>4.7550723333333336E-2</v>
      </c>
    </row>
    <row r="57" spans="1:22" ht="69" thickTop="1" thickBot="1" x14ac:dyDescent="0.3">
      <c r="A57" s="8" t="s">
        <v>73</v>
      </c>
      <c r="B57" s="8" t="s">
        <v>100</v>
      </c>
      <c r="C57" s="8" t="s">
        <v>75</v>
      </c>
      <c r="D57" s="8" t="s">
        <v>105</v>
      </c>
      <c r="E57" s="8"/>
      <c r="F57" s="8" t="s">
        <v>21</v>
      </c>
      <c r="G57" s="8" t="s">
        <v>48</v>
      </c>
      <c r="H57" s="8" t="s">
        <v>23</v>
      </c>
      <c r="I57" s="9" t="s">
        <v>106</v>
      </c>
      <c r="J57" s="10">
        <v>144200573</v>
      </c>
      <c r="K57" s="10">
        <v>0</v>
      </c>
      <c r="L57" s="10">
        <v>0</v>
      </c>
      <c r="M57" s="10">
        <v>144200573</v>
      </c>
      <c r="N57" s="10">
        <v>78776203</v>
      </c>
      <c r="O57" s="10">
        <v>65424370</v>
      </c>
      <c r="P57" s="10">
        <v>78776203</v>
      </c>
      <c r="Q57" s="10">
        <v>30000000</v>
      </c>
      <c r="R57" s="10">
        <v>30000000</v>
      </c>
      <c r="S57" s="11">
        <f t="shared" si="12"/>
        <v>65424370</v>
      </c>
      <c r="T57" s="12">
        <f t="shared" si="8"/>
        <v>0.54629604696508383</v>
      </c>
      <c r="U57" s="12">
        <f t="shared" si="9"/>
        <v>0.20804355610986372</v>
      </c>
      <c r="V57" s="12">
        <f t="shared" si="10"/>
        <v>0.20804355610986372</v>
      </c>
    </row>
    <row r="58" spans="1:22" ht="46.5" thickTop="1" thickBot="1" x14ac:dyDescent="0.3">
      <c r="A58" s="8" t="s">
        <v>73</v>
      </c>
      <c r="B58" s="8" t="s">
        <v>107</v>
      </c>
      <c r="C58" s="8" t="s">
        <v>75</v>
      </c>
      <c r="D58" s="8" t="s">
        <v>101</v>
      </c>
      <c r="E58" s="8"/>
      <c r="F58" s="8" t="s">
        <v>21</v>
      </c>
      <c r="G58" s="8" t="s">
        <v>48</v>
      </c>
      <c r="H58" s="8" t="s">
        <v>23</v>
      </c>
      <c r="I58" s="9" t="s">
        <v>108</v>
      </c>
      <c r="J58" s="10">
        <v>2029220718</v>
      </c>
      <c r="K58" s="10">
        <v>0</v>
      </c>
      <c r="L58" s="10">
        <v>0</v>
      </c>
      <c r="M58" s="10">
        <v>2029220718</v>
      </c>
      <c r="N58" s="10">
        <v>2000290075.8</v>
      </c>
      <c r="O58" s="10">
        <v>28930642.199999999</v>
      </c>
      <c r="P58" s="10">
        <v>1184257437.8</v>
      </c>
      <c r="Q58" s="10">
        <v>569733015</v>
      </c>
      <c r="R58" s="10">
        <v>569733015</v>
      </c>
      <c r="S58" s="11">
        <f t="shared" si="12"/>
        <v>844963280.20000005</v>
      </c>
      <c r="T58" s="12">
        <f t="shared" si="8"/>
        <v>0.58360208295488136</v>
      </c>
      <c r="U58" s="12">
        <f t="shared" si="9"/>
        <v>0.28076443826255082</v>
      </c>
      <c r="V58" s="12">
        <f t="shared" si="10"/>
        <v>0.28076443826255082</v>
      </c>
    </row>
    <row r="59" spans="1:22" ht="57.75" thickTop="1" thickBot="1" x14ac:dyDescent="0.3">
      <c r="A59" s="8" t="s">
        <v>73</v>
      </c>
      <c r="B59" s="8" t="s">
        <v>107</v>
      </c>
      <c r="C59" s="8" t="s">
        <v>75</v>
      </c>
      <c r="D59" s="8" t="s">
        <v>103</v>
      </c>
      <c r="E59" s="8"/>
      <c r="F59" s="8" t="s">
        <v>21</v>
      </c>
      <c r="G59" s="8" t="s">
        <v>48</v>
      </c>
      <c r="H59" s="8" t="s">
        <v>23</v>
      </c>
      <c r="I59" s="9" t="s">
        <v>109</v>
      </c>
      <c r="J59" s="10">
        <v>1278000000</v>
      </c>
      <c r="K59" s="10">
        <v>0</v>
      </c>
      <c r="L59" s="10">
        <v>0</v>
      </c>
      <c r="M59" s="10">
        <v>1278000000</v>
      </c>
      <c r="N59" s="10">
        <v>1260477039</v>
      </c>
      <c r="O59" s="10">
        <v>17522961</v>
      </c>
      <c r="P59" s="10">
        <v>945171092</v>
      </c>
      <c r="Q59" s="10">
        <v>178305785</v>
      </c>
      <c r="R59" s="10">
        <v>178305785</v>
      </c>
      <c r="S59" s="11">
        <f t="shared" si="12"/>
        <v>332828908</v>
      </c>
      <c r="T59" s="12">
        <f t="shared" si="8"/>
        <v>0.73957049452269175</v>
      </c>
      <c r="U59" s="12">
        <f t="shared" si="9"/>
        <v>0.13951939358372456</v>
      </c>
      <c r="V59" s="12">
        <f t="shared" si="10"/>
        <v>0.13951939358372456</v>
      </c>
    </row>
    <row r="60" spans="1:22" ht="25.5" customHeight="1" thickTop="1" thickBot="1" x14ac:dyDescent="0.3">
      <c r="A60" s="8"/>
      <c r="B60" s="8"/>
      <c r="C60" s="8"/>
      <c r="D60" s="8"/>
      <c r="E60" s="8"/>
      <c r="F60" s="8"/>
      <c r="G60" s="8"/>
      <c r="H60" s="8"/>
      <c r="I60" s="9" t="s">
        <v>116</v>
      </c>
      <c r="J60" s="10">
        <f>+J8+J41</f>
        <v>665113032660</v>
      </c>
      <c r="K60" s="10">
        <f t="shared" ref="K60:R60" si="14">+K8+K41</f>
        <v>71586800000</v>
      </c>
      <c r="L60" s="10">
        <f t="shared" si="14"/>
        <v>87749306000</v>
      </c>
      <c r="M60" s="10">
        <f t="shared" si="14"/>
        <v>648950526660</v>
      </c>
      <c r="N60" s="10">
        <f t="shared" si="14"/>
        <v>615081579988.88</v>
      </c>
      <c r="O60" s="10">
        <f t="shared" si="14"/>
        <v>33868946671.119999</v>
      </c>
      <c r="P60" s="10">
        <f t="shared" si="14"/>
        <v>487822584710.93994</v>
      </c>
      <c r="Q60" s="10">
        <f t="shared" si="14"/>
        <v>127423033604.42</v>
      </c>
      <c r="R60" s="10">
        <f t="shared" si="14"/>
        <v>126512910366.95</v>
      </c>
      <c r="S60" s="11">
        <f t="shared" si="12"/>
        <v>161127941949.06006</v>
      </c>
      <c r="T60" s="12">
        <f t="shared" si="8"/>
        <v>0.75170997583074828</v>
      </c>
      <c r="U60" s="12">
        <f t="shared" si="9"/>
        <v>0.19635246196691944</v>
      </c>
      <c r="V60" s="12">
        <f t="shared" si="10"/>
        <v>0.19495000800459014</v>
      </c>
    </row>
    <row r="61" spans="1:22" ht="0" hidden="1" customHeight="1" x14ac:dyDescent="0.25">
      <c r="A61" s="22"/>
      <c r="B61" s="22"/>
      <c r="C61" s="22"/>
      <c r="D61" s="22"/>
      <c r="E61" s="22"/>
      <c r="F61" s="22"/>
      <c r="G61" s="22"/>
      <c r="H61" s="22"/>
      <c r="I61" s="23"/>
      <c r="J61" s="24"/>
      <c r="K61" s="24"/>
      <c r="L61" s="24"/>
      <c r="M61" s="24"/>
      <c r="N61" s="24"/>
      <c r="O61" s="24"/>
      <c r="P61" s="24"/>
      <c r="Q61" s="24"/>
      <c r="R61" s="24"/>
      <c r="S61" s="2"/>
      <c r="T61" s="3"/>
      <c r="U61" s="3"/>
      <c r="V61" s="3"/>
    </row>
    <row r="62" spans="1:22" ht="18" customHeight="1" thickTop="1" x14ac:dyDescent="0.25">
      <c r="A62" s="13" t="s">
        <v>124</v>
      </c>
      <c r="B62" s="13"/>
      <c r="C62" s="13"/>
      <c r="D62" s="13"/>
      <c r="E62" s="13"/>
      <c r="F62" s="15"/>
      <c r="G62" s="14"/>
      <c r="H62" s="14"/>
      <c r="I62" s="13"/>
      <c r="J62" s="13"/>
      <c r="K62" s="13"/>
      <c r="L62" s="16"/>
      <c r="M62" s="16"/>
      <c r="N62" s="26"/>
      <c r="O62" s="26"/>
      <c r="P62" s="26"/>
      <c r="Q62" s="26"/>
      <c r="R62" s="26"/>
      <c r="S62" s="2"/>
      <c r="T62" s="3"/>
      <c r="U62" s="3"/>
      <c r="V62" s="3"/>
    </row>
    <row r="63" spans="1:22" ht="18" customHeight="1" x14ac:dyDescent="0.25">
      <c r="A63" s="13" t="s">
        <v>125</v>
      </c>
      <c r="B63" s="13"/>
      <c r="C63" s="13"/>
      <c r="D63" s="13"/>
      <c r="E63" s="13"/>
      <c r="F63" s="15"/>
      <c r="G63" s="14"/>
      <c r="H63" s="14"/>
      <c r="I63" s="13"/>
      <c r="J63" s="13"/>
      <c r="K63" s="13"/>
      <c r="L63" s="16"/>
      <c r="M63" s="16"/>
      <c r="N63" s="26"/>
      <c r="O63" s="26"/>
      <c r="P63" s="26"/>
      <c r="Q63" s="26"/>
      <c r="R63" s="26"/>
      <c r="S63" s="2"/>
      <c r="T63" s="3"/>
      <c r="U63" s="3"/>
      <c r="V63" s="3"/>
    </row>
    <row r="64" spans="1:22" ht="18" customHeight="1" x14ac:dyDescent="0.25">
      <c r="A64" s="13" t="s">
        <v>126</v>
      </c>
      <c r="B64" s="13"/>
      <c r="C64" s="13"/>
      <c r="D64" s="13"/>
      <c r="E64" s="13"/>
      <c r="F64" s="15"/>
      <c r="G64" s="14"/>
      <c r="H64" s="14"/>
      <c r="I64" s="13"/>
      <c r="J64" s="13"/>
      <c r="K64" s="13"/>
      <c r="L64" s="16"/>
      <c r="M64" s="16"/>
      <c r="N64" s="26"/>
      <c r="O64" s="26"/>
      <c r="P64" s="26"/>
      <c r="Q64" s="26"/>
      <c r="R64" s="26"/>
      <c r="S64" s="2"/>
      <c r="T64" s="3"/>
      <c r="U64" s="3"/>
      <c r="V64" s="3"/>
    </row>
    <row r="65" spans="1:22" ht="18" customHeight="1" x14ac:dyDescent="0.25">
      <c r="A65" s="13" t="s">
        <v>127</v>
      </c>
      <c r="B65" s="13"/>
      <c r="C65" s="13"/>
      <c r="D65" s="13"/>
      <c r="E65" s="13"/>
      <c r="F65" s="18"/>
      <c r="G65" s="19"/>
      <c r="H65" s="18"/>
      <c r="I65" s="18"/>
      <c r="J65" s="13"/>
      <c r="K65" s="13"/>
      <c r="L65" s="16"/>
      <c r="M65" s="16"/>
      <c r="N65" s="26"/>
      <c r="O65" s="26"/>
      <c r="P65" s="26"/>
      <c r="Q65" s="26"/>
      <c r="R65" s="26"/>
      <c r="S65" s="2"/>
      <c r="T65" s="3"/>
      <c r="U65" s="3"/>
      <c r="V65" s="3"/>
    </row>
    <row r="66" spans="1:22" ht="18" customHeight="1" x14ac:dyDescent="0.25">
      <c r="A66" s="13" t="s">
        <v>128</v>
      </c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6"/>
      <c r="M66" s="16"/>
      <c r="N66" s="26"/>
      <c r="O66" s="26"/>
      <c r="P66" s="26"/>
      <c r="Q66" s="26"/>
      <c r="R66" s="26"/>
      <c r="S66" s="2"/>
      <c r="T66" s="3"/>
      <c r="U66" s="3"/>
      <c r="V66" s="3"/>
    </row>
    <row r="67" spans="1:22" ht="18" customHeight="1" x14ac:dyDescent="0.25">
      <c r="A67" s="13" t="s">
        <v>129</v>
      </c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6"/>
      <c r="M67" s="16"/>
      <c r="N67" s="26"/>
      <c r="O67" s="26"/>
      <c r="P67" s="26"/>
      <c r="Q67" s="26"/>
      <c r="R67" s="26"/>
      <c r="S67" s="2"/>
      <c r="T67" s="3"/>
      <c r="U67" s="3"/>
      <c r="V67" s="3"/>
    </row>
    <row r="68" spans="1:22" ht="18" customHeight="1" x14ac:dyDescent="0.25">
      <c r="A68" s="13" t="s">
        <v>130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26"/>
      <c r="O68" s="26"/>
      <c r="P68" s="26"/>
      <c r="Q68" s="26"/>
      <c r="R68" s="26"/>
      <c r="S68" s="2"/>
      <c r="T68" s="3"/>
      <c r="U68" s="3"/>
      <c r="V68" s="3"/>
    </row>
    <row r="69" spans="1:22" ht="16.5" customHeight="1" x14ac:dyDescent="0.25"/>
    <row r="70" spans="1:22" ht="9.75" customHeight="1" x14ac:dyDescent="0.25"/>
    <row r="71" spans="1:22" ht="35.1" customHeight="1" x14ac:dyDescent="0.25"/>
    <row r="72" spans="1:22" ht="35.1" customHeight="1" x14ac:dyDescent="0.25"/>
    <row r="73" spans="1:22" ht="35.1" customHeight="1" x14ac:dyDescent="0.25"/>
    <row r="74" spans="1:22" ht="35.1" customHeight="1" x14ac:dyDescent="0.25"/>
    <row r="75" spans="1:22" ht="35.1" customHeight="1" x14ac:dyDescent="0.25"/>
    <row r="76" spans="1:22" ht="35.1" customHeight="1" x14ac:dyDescent="0.25"/>
    <row r="79" spans="1:22" ht="28.5" customHeight="1" x14ac:dyDescent="0.25"/>
    <row r="97" spans="10:22" x14ac:dyDescent="0.25">
      <c r="J97" s="4"/>
      <c r="K97" s="4"/>
      <c r="L97" s="4"/>
      <c r="M97" s="4"/>
      <c r="N97" s="4"/>
      <c r="O97" s="4"/>
      <c r="P97" s="4"/>
      <c r="Q97" s="4"/>
      <c r="R97" s="4"/>
      <c r="S97" s="2"/>
      <c r="T97" s="4"/>
      <c r="U97" s="4"/>
      <c r="V97" s="4"/>
    </row>
    <row r="98" spans="10:22" x14ac:dyDescent="0.25">
      <c r="J98" s="4"/>
      <c r="K98" s="4"/>
      <c r="L98" s="4"/>
      <c r="M98" s="4"/>
      <c r="N98" s="4"/>
      <c r="O98" s="4"/>
      <c r="P98" s="4"/>
      <c r="Q98" s="4"/>
      <c r="R98" s="4"/>
      <c r="S98" s="2"/>
      <c r="T98" s="4"/>
      <c r="U98" s="4"/>
      <c r="V98" s="4"/>
    </row>
    <row r="99" spans="10:22" x14ac:dyDescent="0.25">
      <c r="J99" s="4"/>
      <c r="K99" s="4"/>
      <c r="L99" s="4"/>
      <c r="M99" s="4"/>
      <c r="N99" s="4"/>
      <c r="O99" s="4"/>
      <c r="P99" s="4"/>
      <c r="Q99" s="4"/>
      <c r="R99" s="4"/>
      <c r="S99" s="2"/>
      <c r="T99" s="4"/>
      <c r="U99" s="4"/>
      <c r="V99" s="4"/>
    </row>
    <row r="100" spans="10:22" x14ac:dyDescent="0.25">
      <c r="J100" s="4"/>
      <c r="K100" s="4"/>
      <c r="L100" s="4"/>
      <c r="M100" s="4"/>
      <c r="N100" s="4"/>
      <c r="O100" s="4"/>
      <c r="P100" s="4"/>
      <c r="Q100" s="4"/>
      <c r="R100" s="4"/>
      <c r="S100" s="2"/>
      <c r="T100" s="4"/>
      <c r="U100" s="4"/>
      <c r="V100" s="4"/>
    </row>
    <row r="101" spans="10:22" x14ac:dyDescent="0.25">
      <c r="J101" s="4"/>
      <c r="K101" s="4"/>
      <c r="L101" s="4"/>
      <c r="M101" s="4"/>
      <c r="N101" s="4"/>
      <c r="O101" s="4"/>
      <c r="P101" s="4"/>
      <c r="Q101" s="4"/>
      <c r="R101" s="4"/>
      <c r="S101" s="2"/>
      <c r="T101" s="4"/>
      <c r="U101" s="4"/>
      <c r="V101" s="4"/>
    </row>
    <row r="102" spans="10:22" x14ac:dyDescent="0.25">
      <c r="J102" s="4"/>
      <c r="K102" s="4"/>
      <c r="L102" s="4"/>
      <c r="M102" s="4"/>
      <c r="N102" s="4"/>
      <c r="O102" s="4"/>
      <c r="P102" s="4"/>
      <c r="Q102" s="4"/>
      <c r="R102" s="4"/>
      <c r="S102" s="2"/>
      <c r="T102" s="4"/>
      <c r="U102" s="4"/>
      <c r="V102" s="4"/>
    </row>
    <row r="103" spans="10:22" x14ac:dyDescent="0.25">
      <c r="J103" s="4"/>
      <c r="K103" s="4"/>
      <c r="L103" s="4"/>
      <c r="M103" s="4"/>
      <c r="N103" s="4"/>
      <c r="O103" s="4"/>
      <c r="P103" s="4"/>
      <c r="Q103" s="4"/>
      <c r="R103" s="4"/>
      <c r="S103" s="2"/>
      <c r="T103" s="4"/>
      <c r="U103" s="4"/>
      <c r="V103" s="4"/>
    </row>
    <row r="104" spans="10:22" x14ac:dyDescent="0.25">
      <c r="J104" s="4"/>
      <c r="K104" s="4"/>
      <c r="L104" s="4"/>
      <c r="M104" s="4"/>
      <c r="N104" s="4"/>
      <c r="O104" s="4"/>
      <c r="P104" s="4"/>
      <c r="Q104" s="4"/>
      <c r="R104" s="4"/>
      <c r="S104" s="2"/>
      <c r="T104" s="4"/>
      <c r="U104" s="4"/>
      <c r="V104" s="4"/>
    </row>
    <row r="105" spans="10:22" x14ac:dyDescent="0.25">
      <c r="J105" s="4"/>
      <c r="K105" s="4"/>
      <c r="L105" s="4"/>
      <c r="M105" s="4"/>
      <c r="N105" s="4"/>
      <c r="O105" s="4"/>
      <c r="P105" s="4"/>
      <c r="Q105" s="4"/>
      <c r="R105" s="4"/>
      <c r="S105" s="2"/>
      <c r="T105" s="4"/>
      <c r="U105" s="4"/>
      <c r="V105" s="4"/>
    </row>
    <row r="106" spans="10:22" x14ac:dyDescent="0.25"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pans="10:22" x14ac:dyDescent="0.25"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pans="10:22" x14ac:dyDescent="0.25"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spans="10:22" x14ac:dyDescent="0.25"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</sheetData>
  <mergeCells count="3">
    <mergeCell ref="A3:V3"/>
    <mergeCell ref="A4:V4"/>
    <mergeCell ref="A5:V5"/>
  </mergeCells>
  <printOptions horizontalCentered="1"/>
  <pageMargins left="0.39370078740157483" right="0" top="0.78740157480314965" bottom="0.78740157480314965" header="0.78740157480314965" footer="0.78740157480314965"/>
  <pageSetup paperSize="5" scale="6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GESTION GENERAL</vt:lpstr>
      <vt:lpstr>'GESTION GENERAL'!Títulos_a_imprimir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Alterno</dc:creator>
  <cp:lastModifiedBy>Alterno</cp:lastModifiedBy>
  <cp:lastPrinted>2021-06-02T17:56:24Z</cp:lastPrinted>
  <dcterms:created xsi:type="dcterms:W3CDTF">2021-06-01T13:20:34Z</dcterms:created>
  <dcterms:modified xsi:type="dcterms:W3CDTF">2021-06-02T17:56:28Z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