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MAYO DE 2021\PDF\"/>
    </mc:Choice>
  </mc:AlternateContent>
  <bookViews>
    <workbookView xWindow="240" yWindow="120" windowWidth="18060" windowHeight="7050"/>
  </bookViews>
  <sheets>
    <sheet name="DIRECCION DE COMERCIO EXTERIOR" sheetId="1" r:id="rId1"/>
  </sheets>
  <definedNames>
    <definedName name="_xlnm.Print_Titles" localSheetId="0">'DIRECCION DE COMERCIO EXTERIOR'!$7:$7</definedName>
  </definedNames>
  <calcPr calcId="152511"/>
</workbook>
</file>

<file path=xl/calcChain.xml><?xml version="1.0" encoding="utf-8"?>
<calcChain xmlns="http://schemas.openxmlformats.org/spreadsheetml/2006/main">
  <c r="O21" i="1" l="1"/>
  <c r="O19" i="1"/>
  <c r="O17" i="1"/>
  <c r="O15" i="1"/>
  <c r="O13" i="1"/>
  <c r="U13" i="1" s="1"/>
  <c r="O12" i="1"/>
  <c r="O11" i="1"/>
  <c r="O10" i="1"/>
  <c r="U12" i="1" l="1"/>
  <c r="W12" i="1"/>
  <c r="V12" i="1"/>
  <c r="X12" i="1"/>
  <c r="W21" i="1"/>
  <c r="V21" i="1"/>
  <c r="X21" i="1"/>
  <c r="V19" i="1"/>
  <c r="X19" i="1"/>
  <c r="W19" i="1"/>
  <c r="U10" i="1"/>
  <c r="V10" i="1"/>
  <c r="X10" i="1"/>
  <c r="W10" i="1"/>
  <c r="V15" i="1"/>
  <c r="X15" i="1"/>
  <c r="W15" i="1"/>
  <c r="U11" i="1"/>
  <c r="V11" i="1"/>
  <c r="W11" i="1"/>
  <c r="X11" i="1"/>
  <c r="W17" i="1"/>
  <c r="V17" i="1"/>
  <c r="X17" i="1"/>
  <c r="U15" i="1"/>
  <c r="U19" i="1"/>
  <c r="U21" i="1"/>
  <c r="U17" i="1"/>
  <c r="T9" i="1"/>
  <c r="S9" i="1"/>
  <c r="R9" i="1"/>
  <c r="Q9" i="1"/>
  <c r="P9" i="1"/>
  <c r="N9" i="1"/>
  <c r="M9" i="1"/>
  <c r="L9" i="1"/>
  <c r="K9" i="1"/>
  <c r="J9" i="1"/>
  <c r="T14" i="1"/>
  <c r="S14" i="1"/>
  <c r="R14" i="1"/>
  <c r="Q14" i="1"/>
  <c r="P14" i="1"/>
  <c r="N14" i="1"/>
  <c r="M14" i="1"/>
  <c r="L14" i="1"/>
  <c r="K14" i="1"/>
  <c r="J14" i="1"/>
  <c r="T16" i="1"/>
  <c r="S16" i="1"/>
  <c r="R16" i="1"/>
  <c r="Q16" i="1"/>
  <c r="P16" i="1"/>
  <c r="N16" i="1"/>
  <c r="M16" i="1"/>
  <c r="L16" i="1"/>
  <c r="K16" i="1"/>
  <c r="J16" i="1"/>
  <c r="T18" i="1"/>
  <c r="S18" i="1"/>
  <c r="R18" i="1"/>
  <c r="Q18" i="1"/>
  <c r="P18" i="1"/>
  <c r="N18" i="1"/>
  <c r="M18" i="1"/>
  <c r="L18" i="1"/>
  <c r="K18" i="1"/>
  <c r="J18" i="1"/>
  <c r="T20" i="1"/>
  <c r="S20" i="1"/>
  <c r="R20" i="1"/>
  <c r="Q20" i="1"/>
  <c r="P20" i="1"/>
  <c r="N20" i="1"/>
  <c r="M20" i="1"/>
  <c r="L20" i="1"/>
  <c r="K20" i="1"/>
  <c r="J20" i="1"/>
  <c r="O20" i="1" l="1"/>
  <c r="U20" i="1" s="1"/>
  <c r="O16" i="1"/>
  <c r="U16" i="1" s="1"/>
  <c r="O9" i="1"/>
  <c r="U9" i="1" s="1"/>
  <c r="J8" i="1"/>
  <c r="J22" i="1" s="1"/>
  <c r="S8" i="1"/>
  <c r="N8" i="1"/>
  <c r="N22" i="1" s="1"/>
  <c r="Q8" i="1"/>
  <c r="Q22" i="1" s="1"/>
  <c r="L8" i="1"/>
  <c r="L22" i="1" s="1"/>
  <c r="R8" i="1"/>
  <c r="K8" i="1"/>
  <c r="K22" i="1" s="1"/>
  <c r="P8" i="1"/>
  <c r="P22" i="1" s="1"/>
  <c r="T8" i="1"/>
  <c r="O18" i="1"/>
  <c r="U18" i="1" s="1"/>
  <c r="O14" i="1"/>
  <c r="U14" i="1" s="1"/>
  <c r="M8" i="1"/>
  <c r="V18" i="1" l="1"/>
  <c r="X14" i="1"/>
  <c r="W9" i="1"/>
  <c r="X9" i="1"/>
  <c r="X20" i="1"/>
  <c r="W16" i="1"/>
  <c r="V16" i="1"/>
  <c r="V14" i="1"/>
  <c r="W20" i="1"/>
  <c r="W18" i="1"/>
  <c r="X18" i="1"/>
  <c r="X16" i="1"/>
  <c r="W14" i="1"/>
  <c r="V9" i="1"/>
  <c r="V20" i="1"/>
  <c r="T22" i="1"/>
  <c r="S22" i="1"/>
  <c r="R22" i="1"/>
  <c r="O8" i="1"/>
  <c r="U8" i="1" s="1"/>
  <c r="M22" i="1"/>
  <c r="O22" i="1" s="1"/>
  <c r="W8" i="1" l="1"/>
  <c r="X8" i="1"/>
  <c r="W22" i="1"/>
  <c r="V8" i="1"/>
  <c r="V22" i="1"/>
  <c r="X22" i="1"/>
  <c r="U22" i="1"/>
</calcChain>
</file>

<file path=xl/sharedStrings.xml><?xml version="1.0" encoding="utf-8"?>
<sst xmlns="http://schemas.openxmlformats.org/spreadsheetml/2006/main" count="126" uniqueCount="61">
  <si>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</si>
  <si>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</si>
  <si>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</si>
  <si>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</si>
  <si>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</si>
  <si>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</si>
  <si>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</si>
  <si>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</si>
  <si>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</si>
  <si>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</si>
  <si>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</si>
  <si>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</si>
  <si>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</si>
  <si>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</si>
  <si>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</si>
  <si>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</si>
  <si>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</si>
  <si>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</si>
  <si>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</si>
  <si>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</si>
  <si>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</si>
  <si>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</si>
  <si>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</si>
  <si>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</si>
  <si>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</si>
  <si>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</si>
  <si>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</si>
  <si>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</si>
  <si>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</si>
  <si>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</si>
  <si>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</si>
  <si>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</si>
  <si>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</si>
  <si>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</si>
  <si>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</si>
  <si>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</si>
  <si>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</si>
  <si>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</si>
  <si>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</si>
  <si>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</si>
  <si>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</si>
  <si>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</si>
  <si>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</si>
  <si>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</si>
  <si>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>TRANSFERENCIAS CORRIENTES</t>
  </si>
  <si>
    <t xml:space="preserve">GASTOS DE INVERSION </t>
  </si>
  <si>
    <t>ADQQUISICION DE BIENES Y SERVICIOS</t>
  </si>
  <si>
    <t>GASTOS POR TRIBUTOS, MULTAS, SANCIONES E INTERESES DE MORA</t>
  </si>
  <si>
    <t>TOTAL PRESUPUESTO A+C</t>
  </si>
  <si>
    <t>APR.VIGENTE DESPUES DE BLOQUEOS</t>
  </si>
  <si>
    <t>APROPIACION SIN COMPROMETER</t>
  </si>
  <si>
    <t>MINISTERIO DE COMERCIO INDUSTRIA Y TURISMO</t>
  </si>
  <si>
    <t>EJECUCION PRESUPUESTAL ACUMULADA CON CORTE AL 31 DE MAYO DE 2021</t>
  </si>
  <si>
    <t>PAGO/ APR</t>
  </si>
  <si>
    <t xml:space="preserve">Fuente : Sistema Integrado de Información Financiera SIIF Nación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</si>
  <si>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</si>
  <si>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</si>
  <si>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t>FECHA DE GENERACION: JUNIO 01 DE 2021</t>
  </si>
  <si>
    <t>COMP/ APR</t>
  </si>
  <si>
    <t>OBLIG/ APR</t>
  </si>
  <si>
    <t>UNIDAD EJECUTORA 350102 DIRECCION DE COMERCIO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</si>
</sst>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8"/>
      <name val="Arial"/>
      <family val="2"/>
    </font>
    <font>
      <sz val="12"/>
      <name val="Arial Narrow"/>
      <family val="2"/>
    </font>
    <font>
      <b/>
      <sz val="12"/>
      <color rgb="FF000000"/>
      <name val="Arial Narrow"/>
      <family val="2"/>
    </font>
    <font>
      <sz val="8"/>
      <color theme="0"/>
      <name val="Calibri"/>
      <family val="2"/>
    </font>
    <font>
      <sz val="8"/>
      <name val="Calibri"/>
      <family val="2"/>
    </font>
    <font>
      <b/>
      <sz val="8"/>
      <color rgb="FF000000"/>
      <name val="Arial"/>
      <family val="2"/>
    </font>
    <font>
      <b/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3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65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166" fontId="5" fillId="0" borderId="0" xfId="0" applyNumberFormat="1" applyFont="1" applyFill="1" applyBorder="1"/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right" readingOrder="1"/>
    </xf>
    <xf numFmtId="165" fontId="5" fillId="0" borderId="0" xfId="0" applyNumberFormat="1" applyFont="1" applyFill="1" applyBorder="1" applyAlignment="1">
      <alignment vertical="center" wrapText="1" readingOrder="1"/>
    </xf>
    <xf numFmtId="10" fontId="5" fillId="0" borderId="0" xfId="0" applyNumberFormat="1" applyFont="1" applyFill="1" applyBorder="1" applyAlignment="1">
      <alignment vertical="center" wrapText="1" readingOrder="1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/>
    <xf numFmtId="10" fontId="5" fillId="0" borderId="0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0" fontId="8" fillId="0" borderId="0" xfId="0" applyFont="1" applyFill="1" applyBorder="1"/>
    <xf numFmtId="0" fontId="10" fillId="3" borderId="1" xfId="0" applyFont="1" applyFill="1" applyBorder="1" applyAlignment="1">
      <alignment horizontal="centerContinuous" vertical="center" wrapText="1"/>
    </xf>
    <xf numFmtId="0" fontId="10" fillId="3" borderId="1" xfId="0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right" vertical="center" wrapText="1"/>
    </xf>
    <xf numFmtId="10" fontId="11" fillId="0" borderId="1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 readingOrder="1"/>
    </xf>
    <xf numFmtId="0" fontId="12" fillId="2" borderId="1" xfId="0" applyNumberFormat="1" applyFont="1" applyFill="1" applyBorder="1" applyAlignment="1">
      <alignment horizontal="center" vertical="center" wrapText="1" readingOrder="1"/>
    </xf>
    <xf numFmtId="0" fontId="12" fillId="2" borderId="1" xfId="0" applyNumberFormat="1" applyFont="1" applyFill="1" applyBorder="1" applyAlignment="1">
      <alignment horizontal="left" vertical="center" wrapText="1" readingOrder="1"/>
    </xf>
    <xf numFmtId="164" fontId="12" fillId="2" borderId="1" xfId="0" applyNumberFormat="1" applyFont="1" applyFill="1" applyBorder="1" applyAlignment="1">
      <alignment horizontal="right" vertical="center" wrapText="1" readingOrder="1"/>
    </xf>
    <xf numFmtId="165" fontId="12" fillId="2" borderId="1" xfId="0" applyNumberFormat="1" applyFont="1" applyFill="1" applyBorder="1" applyAlignment="1">
      <alignment horizontal="right" vertical="center" wrapText="1" readingOrder="1"/>
    </xf>
    <xf numFmtId="165" fontId="13" fillId="2" borderId="1" xfId="0" applyNumberFormat="1" applyFont="1" applyFill="1" applyBorder="1" applyAlignment="1">
      <alignment horizontal="right" vertical="center" wrapText="1"/>
    </xf>
    <xf numFmtId="10" fontId="13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275812</xdr:colOff>
      <xdr:row>2</xdr:row>
      <xdr:rowOff>57150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79"/>
  <sheetViews>
    <sheetView showGridLines="0" tabSelected="1" topLeftCell="A18" workbookViewId="0">
      <selection activeCell="A28" sqref="A28"/>
    </sheetView>
  </sheetViews>
  <sheetFormatPr baseColWidth="10" defaultRowHeight="15" x14ac:dyDescent="0.25"/>
  <cols>
    <col min="1" max="1" width="4.7109375" customWidth="1"/>
    <col min="2" max="4" width="5.42578125" customWidth="1"/>
    <col min="5" max="5" width="4.7109375" customWidth="1"/>
    <col min="6" max="6" width="6.42578125" customWidth="1"/>
    <col min="7" max="7" width="4.7109375" customWidth="1"/>
    <col min="8" max="8" width="3.7109375" customWidth="1"/>
    <col min="9" max="9" width="25" customWidth="1"/>
    <col min="10" max="10" width="16.85546875" customWidth="1"/>
    <col min="11" max="11" width="13.28515625" customWidth="1"/>
    <col min="12" max="12" width="11" customWidth="1"/>
    <col min="13" max="13" width="16.5703125" customWidth="1"/>
    <col min="14" max="14" width="16.28515625" customWidth="1"/>
    <col min="15" max="15" width="15.7109375" customWidth="1"/>
    <col min="16" max="16" width="15.28515625" customWidth="1"/>
    <col min="17" max="17" width="14.28515625" customWidth="1"/>
    <col min="18" max="18" width="17.28515625" customWidth="1"/>
    <col min="19" max="19" width="16.7109375" customWidth="1"/>
    <col min="20" max="20" width="16.85546875" customWidth="1"/>
    <col min="21" max="21" width="16.140625" customWidth="1"/>
    <col min="22" max="22" width="8" customWidth="1"/>
    <col min="23" max="23" width="7.7109375" customWidth="1"/>
    <col min="24" max="24" width="7.28515625" customWidth="1"/>
  </cols>
  <sheetData>
    <row r="2" spans="1:24" ht="15.75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ht="15.75" x14ac:dyDescent="0.25">
      <c r="A3" s="24" t="s">
        <v>51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pans="1:24" ht="15.75" x14ac:dyDescent="0.25">
      <c r="A4" s="24" t="s">
        <v>52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1:24" ht="15.75" x14ac:dyDescent="0.25">
      <c r="A5" s="24" t="s">
        <v>60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4" ht="15.75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1" t="s">
        <v>0</v>
      </c>
      <c r="N6" s="1" t="s">
        <v>0</v>
      </c>
      <c r="O6" s="1"/>
      <c r="P6" s="1" t="s">
        <v>0</v>
      </c>
      <c r="Q6" s="1" t="s">
        <v>0</v>
      </c>
      <c r="R6" s="1" t="s">
        <v>0</v>
      </c>
      <c r="S6" s="1" t="s">
        <v>0</v>
      </c>
      <c r="T6" s="1" t="s">
        <v>0</v>
      </c>
      <c r="U6" s="18" t="s">
        <v>57</v>
      </c>
    </row>
    <row r="7" spans="1:24" ht="36.75" customHeight="1" thickTop="1" thickBot="1" x14ac:dyDescent="0.3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  <c r="M7" s="4" t="s">
        <v>13</v>
      </c>
      <c r="N7" s="4" t="s">
        <v>14</v>
      </c>
      <c r="O7" s="4" t="s">
        <v>49</v>
      </c>
      <c r="P7" s="4" t="s">
        <v>15</v>
      </c>
      <c r="Q7" s="4" t="s">
        <v>16</v>
      </c>
      <c r="R7" s="4" t="s">
        <v>17</v>
      </c>
      <c r="S7" s="4" t="s">
        <v>18</v>
      </c>
      <c r="T7" s="4" t="s">
        <v>19</v>
      </c>
      <c r="U7" s="20" t="s">
        <v>50</v>
      </c>
      <c r="V7" s="21" t="s">
        <v>58</v>
      </c>
      <c r="W7" s="21" t="s">
        <v>59</v>
      </c>
      <c r="X7" s="20" t="s">
        <v>53</v>
      </c>
    </row>
    <row r="8" spans="1:24" ht="35.1" customHeight="1" thickTop="1" thickBot="1" x14ac:dyDescent="0.3">
      <c r="A8" s="5" t="s">
        <v>20</v>
      </c>
      <c r="B8" s="5"/>
      <c r="C8" s="5"/>
      <c r="D8" s="5"/>
      <c r="E8" s="5"/>
      <c r="F8" s="5"/>
      <c r="G8" s="5"/>
      <c r="H8" s="5"/>
      <c r="I8" s="6" t="s">
        <v>43</v>
      </c>
      <c r="J8" s="7">
        <f>+J9+J14+J16+J18</f>
        <v>15302852000</v>
      </c>
      <c r="K8" s="7">
        <f t="shared" ref="K8:T8" si="0">+K9+K14+K16+K18</f>
        <v>0</v>
      </c>
      <c r="L8" s="7">
        <f t="shared" si="0"/>
        <v>0</v>
      </c>
      <c r="M8" s="7">
        <f t="shared" si="0"/>
        <v>15302852000</v>
      </c>
      <c r="N8" s="7">
        <f t="shared" si="0"/>
        <v>307683000</v>
      </c>
      <c r="O8" s="17">
        <f t="shared" ref="O8:O15" si="1">+M8-N8</f>
        <v>14995169000</v>
      </c>
      <c r="P8" s="7">
        <f t="shared" si="0"/>
        <v>14921796853.27</v>
      </c>
      <c r="Q8" s="7">
        <f t="shared" si="0"/>
        <v>73372146.729999989</v>
      </c>
      <c r="R8" s="7">
        <f t="shared" si="0"/>
        <v>6262888265.3000002</v>
      </c>
      <c r="S8" s="7">
        <f t="shared" si="0"/>
        <v>5125342962.2799997</v>
      </c>
      <c r="T8" s="7">
        <f t="shared" si="0"/>
        <v>5125342962.2799997</v>
      </c>
      <c r="U8" s="22">
        <f>+O8-R8</f>
        <v>8732280734.7000008</v>
      </c>
      <c r="V8" s="23">
        <f>+R8/O8</f>
        <v>0.41766039884578826</v>
      </c>
      <c r="W8" s="23">
        <f>+S8/O8</f>
        <v>0.34179961308071949</v>
      </c>
      <c r="X8" s="23">
        <f>+T8/O8</f>
        <v>0.34179961308071949</v>
      </c>
    </row>
    <row r="9" spans="1:24" ht="35.1" customHeight="1" thickTop="1" thickBot="1" x14ac:dyDescent="0.3">
      <c r="A9" s="27" t="s">
        <v>20</v>
      </c>
      <c r="B9" s="27"/>
      <c r="C9" s="27"/>
      <c r="D9" s="27"/>
      <c r="E9" s="27"/>
      <c r="F9" s="27"/>
      <c r="G9" s="27"/>
      <c r="H9" s="27"/>
      <c r="I9" s="28" t="s">
        <v>42</v>
      </c>
      <c r="J9" s="29">
        <f>SUM(J10:J13)</f>
        <v>13248697000</v>
      </c>
      <c r="K9" s="29">
        <f t="shared" ref="K9:T9" si="2">SUM(K10:K13)</f>
        <v>0</v>
      </c>
      <c r="L9" s="29">
        <f t="shared" si="2"/>
        <v>0</v>
      </c>
      <c r="M9" s="29">
        <f t="shared" si="2"/>
        <v>13248697000</v>
      </c>
      <c r="N9" s="29">
        <f t="shared" si="2"/>
        <v>307683000</v>
      </c>
      <c r="O9" s="30">
        <f t="shared" si="1"/>
        <v>12941014000</v>
      </c>
      <c r="P9" s="29">
        <f t="shared" si="2"/>
        <v>12938014000</v>
      </c>
      <c r="Q9" s="29">
        <f t="shared" si="2"/>
        <v>3000000</v>
      </c>
      <c r="R9" s="29">
        <f t="shared" si="2"/>
        <v>4586923093</v>
      </c>
      <c r="S9" s="29">
        <f t="shared" si="2"/>
        <v>4578903172</v>
      </c>
      <c r="T9" s="29">
        <f t="shared" si="2"/>
        <v>4578903172</v>
      </c>
      <c r="U9" s="31">
        <f t="shared" ref="U9:U22" si="3">+O9-R9</f>
        <v>8354090907</v>
      </c>
      <c r="V9" s="32">
        <f t="shared" ref="V9:V22" si="4">+R9/O9</f>
        <v>0.35444850712625764</v>
      </c>
      <c r="W9" s="32">
        <f t="shared" ref="W9:W22" si="5">+S9/O9</f>
        <v>0.35382877817766056</v>
      </c>
      <c r="X9" s="32">
        <f t="shared" ref="X9:X22" si="6">+T9/O9</f>
        <v>0.35382877817766056</v>
      </c>
    </row>
    <row r="10" spans="1:24" ht="35.1" customHeight="1" thickTop="1" thickBot="1" x14ac:dyDescent="0.3">
      <c r="A10" s="5" t="s">
        <v>20</v>
      </c>
      <c r="B10" s="5" t="s">
        <v>21</v>
      </c>
      <c r="C10" s="5" t="s">
        <v>21</v>
      </c>
      <c r="D10" s="5" t="s">
        <v>21</v>
      </c>
      <c r="E10" s="5"/>
      <c r="F10" s="5" t="s">
        <v>22</v>
      </c>
      <c r="G10" s="5" t="s">
        <v>39</v>
      </c>
      <c r="H10" s="5" t="s">
        <v>30</v>
      </c>
      <c r="I10" s="6" t="s">
        <v>23</v>
      </c>
      <c r="J10" s="7">
        <v>8724098000</v>
      </c>
      <c r="K10" s="7">
        <v>0</v>
      </c>
      <c r="L10" s="7">
        <v>0</v>
      </c>
      <c r="M10" s="7">
        <v>8724098000</v>
      </c>
      <c r="N10" s="7">
        <v>0</v>
      </c>
      <c r="O10" s="17">
        <f t="shared" si="1"/>
        <v>8724098000</v>
      </c>
      <c r="P10" s="7">
        <v>8724098000</v>
      </c>
      <c r="Q10" s="7">
        <v>0</v>
      </c>
      <c r="R10" s="7">
        <v>3086472132</v>
      </c>
      <c r="S10" s="7">
        <v>3081733895</v>
      </c>
      <c r="T10" s="7">
        <v>3081733895</v>
      </c>
      <c r="U10" s="22">
        <f t="shared" si="3"/>
        <v>5637625868</v>
      </c>
      <c r="V10" s="23">
        <f t="shared" si="4"/>
        <v>0.35378696250317226</v>
      </c>
      <c r="W10" s="23">
        <f t="shared" si="5"/>
        <v>0.35324384194216985</v>
      </c>
      <c r="X10" s="23">
        <f t="shared" si="6"/>
        <v>0.35324384194216985</v>
      </c>
    </row>
    <row r="11" spans="1:24" ht="35.1" customHeight="1" thickTop="1" thickBot="1" x14ac:dyDescent="0.3">
      <c r="A11" s="5" t="s">
        <v>20</v>
      </c>
      <c r="B11" s="5" t="s">
        <v>21</v>
      </c>
      <c r="C11" s="5" t="s">
        <v>21</v>
      </c>
      <c r="D11" s="5" t="s">
        <v>24</v>
      </c>
      <c r="E11" s="5"/>
      <c r="F11" s="5" t="s">
        <v>22</v>
      </c>
      <c r="G11" s="5" t="s">
        <v>39</v>
      </c>
      <c r="H11" s="5" t="s">
        <v>30</v>
      </c>
      <c r="I11" s="6" t="s">
        <v>25</v>
      </c>
      <c r="J11" s="7">
        <v>3174539000</v>
      </c>
      <c r="K11" s="7">
        <v>0</v>
      </c>
      <c r="L11" s="7">
        <v>0</v>
      </c>
      <c r="M11" s="7">
        <v>3174539000</v>
      </c>
      <c r="N11" s="7">
        <v>0</v>
      </c>
      <c r="O11" s="17">
        <f t="shared" si="1"/>
        <v>3174539000</v>
      </c>
      <c r="P11" s="7">
        <v>3174539000</v>
      </c>
      <c r="Q11" s="7">
        <v>0</v>
      </c>
      <c r="R11" s="7">
        <v>1209021914</v>
      </c>
      <c r="S11" s="7">
        <v>1209021914</v>
      </c>
      <c r="T11" s="7">
        <v>1209021914</v>
      </c>
      <c r="U11" s="22">
        <f t="shared" si="3"/>
        <v>1965517086</v>
      </c>
      <c r="V11" s="23">
        <f t="shared" si="4"/>
        <v>0.38084960178470006</v>
      </c>
      <c r="W11" s="23">
        <f t="shared" si="5"/>
        <v>0.38084960178470006</v>
      </c>
      <c r="X11" s="23">
        <f t="shared" si="6"/>
        <v>0.38084960178470006</v>
      </c>
    </row>
    <row r="12" spans="1:24" ht="35.1" customHeight="1" thickTop="1" thickBot="1" x14ac:dyDescent="0.3">
      <c r="A12" s="5" t="s">
        <v>20</v>
      </c>
      <c r="B12" s="5" t="s">
        <v>21</v>
      </c>
      <c r="C12" s="5" t="s">
        <v>21</v>
      </c>
      <c r="D12" s="5" t="s">
        <v>26</v>
      </c>
      <c r="E12" s="5"/>
      <c r="F12" s="5" t="s">
        <v>22</v>
      </c>
      <c r="G12" s="5" t="s">
        <v>39</v>
      </c>
      <c r="H12" s="5" t="s">
        <v>30</v>
      </c>
      <c r="I12" s="6" t="s">
        <v>27</v>
      </c>
      <c r="J12" s="7">
        <v>1042377000</v>
      </c>
      <c r="K12" s="7">
        <v>0</v>
      </c>
      <c r="L12" s="7">
        <v>0</v>
      </c>
      <c r="M12" s="7">
        <v>1042377000</v>
      </c>
      <c r="N12" s="7">
        <v>0</v>
      </c>
      <c r="O12" s="17">
        <f t="shared" si="1"/>
        <v>1042377000</v>
      </c>
      <c r="P12" s="7">
        <v>1039377000</v>
      </c>
      <c r="Q12" s="7">
        <v>3000000</v>
      </c>
      <c r="R12" s="7">
        <v>291429047</v>
      </c>
      <c r="S12" s="7">
        <v>288147363</v>
      </c>
      <c r="T12" s="7">
        <v>288147363</v>
      </c>
      <c r="U12" s="22">
        <f t="shared" si="3"/>
        <v>750947953</v>
      </c>
      <c r="V12" s="23">
        <f t="shared" si="4"/>
        <v>0.27958123308553429</v>
      </c>
      <c r="W12" s="23">
        <f t="shared" si="5"/>
        <v>0.27643296331365713</v>
      </c>
      <c r="X12" s="23">
        <f t="shared" si="6"/>
        <v>0.27643296331365713</v>
      </c>
    </row>
    <row r="13" spans="1:24" ht="35.1" customHeight="1" thickTop="1" thickBot="1" x14ac:dyDescent="0.3">
      <c r="A13" s="5" t="s">
        <v>20</v>
      </c>
      <c r="B13" s="5" t="s">
        <v>21</v>
      </c>
      <c r="C13" s="5" t="s">
        <v>21</v>
      </c>
      <c r="D13" s="5" t="s">
        <v>29</v>
      </c>
      <c r="E13" s="5"/>
      <c r="F13" s="5" t="s">
        <v>22</v>
      </c>
      <c r="G13" s="5" t="s">
        <v>39</v>
      </c>
      <c r="H13" s="5" t="s">
        <v>30</v>
      </c>
      <c r="I13" s="6" t="s">
        <v>40</v>
      </c>
      <c r="J13" s="7">
        <v>307683000</v>
      </c>
      <c r="K13" s="7">
        <v>0</v>
      </c>
      <c r="L13" s="7">
        <v>0</v>
      </c>
      <c r="M13" s="7">
        <v>307683000</v>
      </c>
      <c r="N13" s="7">
        <v>307683000</v>
      </c>
      <c r="O13" s="17">
        <f t="shared" si="1"/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22">
        <f t="shared" si="3"/>
        <v>0</v>
      </c>
      <c r="V13" s="23">
        <v>0</v>
      </c>
      <c r="W13" s="23">
        <v>0</v>
      </c>
      <c r="X13" s="23">
        <v>0</v>
      </c>
    </row>
    <row r="14" spans="1:24" ht="35.1" customHeight="1" thickTop="1" thickBot="1" x14ac:dyDescent="0.3">
      <c r="A14" s="27" t="s">
        <v>20</v>
      </c>
      <c r="B14" s="27"/>
      <c r="C14" s="27"/>
      <c r="D14" s="27"/>
      <c r="E14" s="27"/>
      <c r="F14" s="27"/>
      <c r="G14" s="27"/>
      <c r="H14" s="27"/>
      <c r="I14" s="28" t="s">
        <v>46</v>
      </c>
      <c r="J14" s="29">
        <f>+J15</f>
        <v>1916845000</v>
      </c>
      <c r="K14" s="29">
        <f t="shared" ref="K14:T14" si="7">+K15</f>
        <v>0</v>
      </c>
      <c r="L14" s="29">
        <f t="shared" si="7"/>
        <v>0</v>
      </c>
      <c r="M14" s="29">
        <f t="shared" si="7"/>
        <v>1916845000</v>
      </c>
      <c r="N14" s="29">
        <f t="shared" si="7"/>
        <v>0</v>
      </c>
      <c r="O14" s="30">
        <f t="shared" si="1"/>
        <v>1916845000</v>
      </c>
      <c r="P14" s="29">
        <f t="shared" si="7"/>
        <v>1850407853.27</v>
      </c>
      <c r="Q14" s="29">
        <f t="shared" si="7"/>
        <v>66437146.729999997</v>
      </c>
      <c r="R14" s="29">
        <f t="shared" si="7"/>
        <v>1653965160.3</v>
      </c>
      <c r="S14" s="29">
        <f t="shared" si="7"/>
        <v>524439778.27999997</v>
      </c>
      <c r="T14" s="29">
        <f t="shared" si="7"/>
        <v>524439778.27999997</v>
      </c>
      <c r="U14" s="31">
        <f t="shared" si="3"/>
        <v>262879839.70000005</v>
      </c>
      <c r="V14" s="32">
        <f t="shared" si="4"/>
        <v>0.86285806118908936</v>
      </c>
      <c r="W14" s="32">
        <f t="shared" si="5"/>
        <v>0.27359529762709034</v>
      </c>
      <c r="X14" s="32">
        <f t="shared" si="6"/>
        <v>0.27359529762709034</v>
      </c>
    </row>
    <row r="15" spans="1:24" ht="35.1" customHeight="1" thickTop="1" thickBot="1" x14ac:dyDescent="0.3">
      <c r="A15" s="5" t="s">
        <v>20</v>
      </c>
      <c r="B15" s="5" t="s">
        <v>24</v>
      </c>
      <c r="C15" s="5" t="s">
        <v>24</v>
      </c>
      <c r="D15" s="5"/>
      <c r="E15" s="5"/>
      <c r="F15" s="5" t="s">
        <v>22</v>
      </c>
      <c r="G15" s="5" t="s">
        <v>39</v>
      </c>
      <c r="H15" s="5" t="s">
        <v>30</v>
      </c>
      <c r="I15" s="6" t="s">
        <v>28</v>
      </c>
      <c r="J15" s="7">
        <v>1916845000</v>
      </c>
      <c r="K15" s="7">
        <v>0</v>
      </c>
      <c r="L15" s="7">
        <v>0</v>
      </c>
      <c r="M15" s="7">
        <v>1916845000</v>
      </c>
      <c r="N15" s="7">
        <v>0</v>
      </c>
      <c r="O15" s="17">
        <f t="shared" si="1"/>
        <v>1916845000</v>
      </c>
      <c r="P15" s="7">
        <v>1850407853.27</v>
      </c>
      <c r="Q15" s="7">
        <v>66437146.729999997</v>
      </c>
      <c r="R15" s="7">
        <v>1653965160.3</v>
      </c>
      <c r="S15" s="7">
        <v>524439778.27999997</v>
      </c>
      <c r="T15" s="7">
        <v>524439778.27999997</v>
      </c>
      <c r="U15" s="22">
        <f t="shared" si="3"/>
        <v>262879839.70000005</v>
      </c>
      <c r="V15" s="23">
        <f t="shared" si="4"/>
        <v>0.86285806118908936</v>
      </c>
      <c r="W15" s="23">
        <f t="shared" si="5"/>
        <v>0.27359529762709034</v>
      </c>
      <c r="X15" s="23">
        <f t="shared" si="6"/>
        <v>0.27359529762709034</v>
      </c>
    </row>
    <row r="16" spans="1:24" ht="35.1" customHeight="1" thickTop="1" thickBot="1" x14ac:dyDescent="0.3">
      <c r="A16" s="27" t="s">
        <v>20</v>
      </c>
      <c r="B16" s="27"/>
      <c r="C16" s="27"/>
      <c r="D16" s="27"/>
      <c r="E16" s="27"/>
      <c r="F16" s="27"/>
      <c r="G16" s="27"/>
      <c r="H16" s="27"/>
      <c r="I16" s="28" t="s">
        <v>44</v>
      </c>
      <c r="J16" s="29">
        <f>+J17</f>
        <v>133375000</v>
      </c>
      <c r="K16" s="29">
        <f t="shared" ref="K16:T16" si="8">+K17</f>
        <v>0</v>
      </c>
      <c r="L16" s="29">
        <f t="shared" si="8"/>
        <v>0</v>
      </c>
      <c r="M16" s="29">
        <f t="shared" si="8"/>
        <v>133375000</v>
      </c>
      <c r="N16" s="29">
        <f t="shared" si="8"/>
        <v>0</v>
      </c>
      <c r="O16" s="30">
        <f t="shared" ref="O16:O22" si="9">+M16-N16</f>
        <v>133375000</v>
      </c>
      <c r="P16" s="29">
        <f t="shared" si="8"/>
        <v>133375000</v>
      </c>
      <c r="Q16" s="29">
        <f t="shared" si="8"/>
        <v>0</v>
      </c>
      <c r="R16" s="29">
        <f t="shared" si="8"/>
        <v>22000012</v>
      </c>
      <c r="S16" s="29">
        <f t="shared" si="8"/>
        <v>22000012</v>
      </c>
      <c r="T16" s="29">
        <f t="shared" si="8"/>
        <v>22000012</v>
      </c>
      <c r="U16" s="31">
        <f t="shared" si="3"/>
        <v>111374988</v>
      </c>
      <c r="V16" s="32">
        <f t="shared" si="4"/>
        <v>0.1649485435801312</v>
      </c>
      <c r="W16" s="32">
        <f t="shared" si="5"/>
        <v>0.1649485435801312</v>
      </c>
      <c r="X16" s="32">
        <f t="shared" si="6"/>
        <v>0.1649485435801312</v>
      </c>
    </row>
    <row r="17" spans="1:26" ht="35.1" customHeight="1" thickTop="1" thickBot="1" x14ac:dyDescent="0.3">
      <c r="A17" s="5" t="s">
        <v>20</v>
      </c>
      <c r="B17" s="5" t="s">
        <v>26</v>
      </c>
      <c r="C17" s="5" t="s">
        <v>29</v>
      </c>
      <c r="D17" s="5" t="s">
        <v>24</v>
      </c>
      <c r="E17" s="5" t="s">
        <v>31</v>
      </c>
      <c r="F17" s="5" t="s">
        <v>22</v>
      </c>
      <c r="G17" s="5" t="s">
        <v>39</v>
      </c>
      <c r="H17" s="5" t="s">
        <v>30</v>
      </c>
      <c r="I17" s="6" t="s">
        <v>32</v>
      </c>
      <c r="J17" s="7">
        <v>133375000</v>
      </c>
      <c r="K17" s="7">
        <v>0</v>
      </c>
      <c r="L17" s="7">
        <v>0</v>
      </c>
      <c r="M17" s="7">
        <v>133375000</v>
      </c>
      <c r="N17" s="7">
        <v>0</v>
      </c>
      <c r="O17" s="17">
        <f t="shared" si="9"/>
        <v>133375000</v>
      </c>
      <c r="P17" s="7">
        <v>133375000</v>
      </c>
      <c r="Q17" s="7">
        <v>0</v>
      </c>
      <c r="R17" s="7">
        <v>22000012</v>
      </c>
      <c r="S17" s="7">
        <v>22000012</v>
      </c>
      <c r="T17" s="7">
        <v>22000012</v>
      </c>
      <c r="U17" s="22">
        <f t="shared" si="3"/>
        <v>111374988</v>
      </c>
      <c r="V17" s="23">
        <f t="shared" si="4"/>
        <v>0.1649485435801312</v>
      </c>
      <c r="W17" s="23">
        <f t="shared" si="5"/>
        <v>0.1649485435801312</v>
      </c>
      <c r="X17" s="23">
        <f t="shared" si="6"/>
        <v>0.1649485435801312</v>
      </c>
    </row>
    <row r="18" spans="1:26" ht="35.1" customHeight="1" thickTop="1" thickBot="1" x14ac:dyDescent="0.3">
      <c r="A18" s="27" t="s">
        <v>20</v>
      </c>
      <c r="B18" s="27"/>
      <c r="C18" s="27"/>
      <c r="D18" s="27"/>
      <c r="E18" s="27"/>
      <c r="F18" s="27"/>
      <c r="G18" s="27"/>
      <c r="H18" s="27"/>
      <c r="I18" s="28" t="s">
        <v>47</v>
      </c>
      <c r="J18" s="29">
        <f>+J19</f>
        <v>3935000</v>
      </c>
      <c r="K18" s="29">
        <f t="shared" ref="K18:T18" si="10">+K19</f>
        <v>0</v>
      </c>
      <c r="L18" s="29">
        <f t="shared" si="10"/>
        <v>0</v>
      </c>
      <c r="M18" s="29">
        <f t="shared" si="10"/>
        <v>3935000</v>
      </c>
      <c r="N18" s="29">
        <f t="shared" si="10"/>
        <v>0</v>
      </c>
      <c r="O18" s="30">
        <f t="shared" si="9"/>
        <v>3935000</v>
      </c>
      <c r="P18" s="29">
        <f t="shared" si="10"/>
        <v>0</v>
      </c>
      <c r="Q18" s="29">
        <f t="shared" si="10"/>
        <v>3935000</v>
      </c>
      <c r="R18" s="29">
        <f t="shared" si="10"/>
        <v>0</v>
      </c>
      <c r="S18" s="29">
        <f t="shared" si="10"/>
        <v>0</v>
      </c>
      <c r="T18" s="29">
        <f t="shared" si="10"/>
        <v>0</v>
      </c>
      <c r="U18" s="31">
        <f t="shared" si="3"/>
        <v>3935000</v>
      </c>
      <c r="V18" s="32">
        <f t="shared" si="4"/>
        <v>0</v>
      </c>
      <c r="W18" s="32">
        <f t="shared" si="5"/>
        <v>0</v>
      </c>
      <c r="X18" s="32">
        <f t="shared" si="6"/>
        <v>0</v>
      </c>
    </row>
    <row r="19" spans="1:26" ht="35.1" customHeight="1" thickTop="1" thickBot="1" x14ac:dyDescent="0.3">
      <c r="A19" s="5" t="s">
        <v>20</v>
      </c>
      <c r="B19" s="5" t="s">
        <v>33</v>
      </c>
      <c r="C19" s="5" t="s">
        <v>21</v>
      </c>
      <c r="D19" s="5"/>
      <c r="E19" s="5"/>
      <c r="F19" s="5" t="s">
        <v>22</v>
      </c>
      <c r="G19" s="5" t="s">
        <v>39</v>
      </c>
      <c r="H19" s="5" t="s">
        <v>30</v>
      </c>
      <c r="I19" s="6" t="s">
        <v>34</v>
      </c>
      <c r="J19" s="7">
        <v>3935000</v>
      </c>
      <c r="K19" s="7">
        <v>0</v>
      </c>
      <c r="L19" s="7">
        <v>0</v>
      </c>
      <c r="M19" s="7">
        <v>3935000</v>
      </c>
      <c r="N19" s="7">
        <v>0</v>
      </c>
      <c r="O19" s="17">
        <f t="shared" si="9"/>
        <v>3935000</v>
      </c>
      <c r="P19" s="7">
        <v>0</v>
      </c>
      <c r="Q19" s="7">
        <v>3935000</v>
      </c>
      <c r="R19" s="7">
        <v>0</v>
      </c>
      <c r="S19" s="7">
        <v>0</v>
      </c>
      <c r="T19" s="7">
        <v>0</v>
      </c>
      <c r="U19" s="22">
        <f t="shared" si="3"/>
        <v>3935000</v>
      </c>
      <c r="V19" s="23">
        <f t="shared" si="4"/>
        <v>0</v>
      </c>
      <c r="W19" s="23">
        <f t="shared" si="5"/>
        <v>0</v>
      </c>
      <c r="X19" s="23">
        <f t="shared" si="6"/>
        <v>0</v>
      </c>
    </row>
    <row r="20" spans="1:26" ht="35.1" customHeight="1" thickTop="1" thickBot="1" x14ac:dyDescent="0.3">
      <c r="A20" s="27" t="s">
        <v>35</v>
      </c>
      <c r="B20" s="27"/>
      <c r="C20" s="27"/>
      <c r="D20" s="27"/>
      <c r="E20" s="27"/>
      <c r="F20" s="27"/>
      <c r="G20" s="27"/>
      <c r="H20" s="27"/>
      <c r="I20" s="28" t="s">
        <v>45</v>
      </c>
      <c r="J20" s="29">
        <f>+J21</f>
        <v>9493961000</v>
      </c>
      <c r="K20" s="29">
        <f t="shared" ref="K20:T20" si="11">+K21</f>
        <v>0</v>
      </c>
      <c r="L20" s="29">
        <f t="shared" si="11"/>
        <v>0</v>
      </c>
      <c r="M20" s="29">
        <f t="shared" si="11"/>
        <v>9493961000</v>
      </c>
      <c r="N20" s="29">
        <f t="shared" si="11"/>
        <v>0</v>
      </c>
      <c r="O20" s="30">
        <f t="shared" si="9"/>
        <v>9493961000</v>
      </c>
      <c r="P20" s="29">
        <f t="shared" si="11"/>
        <v>8940835185.3199997</v>
      </c>
      <c r="Q20" s="29">
        <f t="shared" si="11"/>
        <v>553125814.67999995</v>
      </c>
      <c r="R20" s="29">
        <f t="shared" si="11"/>
        <v>5500964387.3199997</v>
      </c>
      <c r="S20" s="29">
        <f t="shared" si="11"/>
        <v>917717382.65999997</v>
      </c>
      <c r="T20" s="29">
        <f t="shared" si="11"/>
        <v>877257284.65999997</v>
      </c>
      <c r="U20" s="31">
        <f t="shared" si="3"/>
        <v>3992996612.6800003</v>
      </c>
      <c r="V20" s="32">
        <f t="shared" si="4"/>
        <v>0.57941720924701501</v>
      </c>
      <c r="W20" s="32">
        <f t="shared" si="5"/>
        <v>9.6663277072657025E-2</v>
      </c>
      <c r="X20" s="32">
        <f t="shared" si="6"/>
        <v>9.240161031417761E-2</v>
      </c>
    </row>
    <row r="21" spans="1:26" ht="35.1" customHeight="1" thickTop="1" thickBot="1" x14ac:dyDescent="0.3">
      <c r="A21" s="5" t="s">
        <v>35</v>
      </c>
      <c r="B21" s="5" t="s">
        <v>36</v>
      </c>
      <c r="C21" s="5" t="s">
        <v>37</v>
      </c>
      <c r="D21" s="5" t="s">
        <v>38</v>
      </c>
      <c r="E21" s="5"/>
      <c r="F21" s="5" t="s">
        <v>22</v>
      </c>
      <c r="G21" s="5" t="s">
        <v>39</v>
      </c>
      <c r="H21" s="5" t="s">
        <v>30</v>
      </c>
      <c r="I21" s="6" t="s">
        <v>41</v>
      </c>
      <c r="J21" s="7">
        <v>9493961000</v>
      </c>
      <c r="K21" s="7">
        <v>0</v>
      </c>
      <c r="L21" s="7">
        <v>0</v>
      </c>
      <c r="M21" s="7">
        <v>9493961000</v>
      </c>
      <c r="N21" s="7">
        <v>0</v>
      </c>
      <c r="O21" s="17">
        <f t="shared" si="9"/>
        <v>9493961000</v>
      </c>
      <c r="P21" s="7">
        <v>8940835185.3199997</v>
      </c>
      <c r="Q21" s="7">
        <v>553125814.67999995</v>
      </c>
      <c r="R21" s="7">
        <v>5500964387.3199997</v>
      </c>
      <c r="S21" s="7">
        <v>917717382.65999997</v>
      </c>
      <c r="T21" s="7">
        <v>877257284.65999997</v>
      </c>
      <c r="U21" s="22">
        <f t="shared" si="3"/>
        <v>3992996612.6800003</v>
      </c>
      <c r="V21" s="23">
        <f t="shared" si="4"/>
        <v>0.57941720924701501</v>
      </c>
      <c r="W21" s="23">
        <f t="shared" si="5"/>
        <v>9.6663277072657025E-2</v>
      </c>
      <c r="X21" s="23">
        <f t="shared" si="6"/>
        <v>9.240161031417761E-2</v>
      </c>
    </row>
    <row r="22" spans="1:26" ht="35.1" customHeight="1" thickTop="1" thickBot="1" x14ac:dyDescent="0.3">
      <c r="A22" s="5"/>
      <c r="B22" s="5"/>
      <c r="C22" s="5"/>
      <c r="D22" s="5"/>
      <c r="E22" s="5"/>
      <c r="F22" s="5"/>
      <c r="G22" s="5"/>
      <c r="H22" s="5"/>
      <c r="I22" s="6" t="s">
        <v>48</v>
      </c>
      <c r="J22" s="7">
        <f>+J8+J20</f>
        <v>24796813000</v>
      </c>
      <c r="K22" s="7">
        <f t="shared" ref="K22:T22" si="12">+K8+K20</f>
        <v>0</v>
      </c>
      <c r="L22" s="7">
        <f t="shared" si="12"/>
        <v>0</v>
      </c>
      <c r="M22" s="7">
        <f t="shared" si="12"/>
        <v>24796813000</v>
      </c>
      <c r="N22" s="7">
        <f t="shared" si="12"/>
        <v>307683000</v>
      </c>
      <c r="O22" s="17">
        <f t="shared" si="9"/>
        <v>24489130000</v>
      </c>
      <c r="P22" s="7">
        <f t="shared" si="12"/>
        <v>23862632038.59</v>
      </c>
      <c r="Q22" s="7">
        <f t="shared" si="12"/>
        <v>626497961.40999997</v>
      </c>
      <c r="R22" s="7">
        <f t="shared" si="12"/>
        <v>11763852652.619999</v>
      </c>
      <c r="S22" s="7">
        <f t="shared" si="12"/>
        <v>6043060344.9399996</v>
      </c>
      <c r="T22" s="7">
        <f t="shared" si="12"/>
        <v>6002600246.9399996</v>
      </c>
      <c r="U22" s="22">
        <f t="shared" si="3"/>
        <v>12725277347.380001</v>
      </c>
      <c r="V22" s="23">
        <f t="shared" si="4"/>
        <v>0.48037037871986465</v>
      </c>
      <c r="W22" s="23">
        <f t="shared" si="5"/>
        <v>0.24676500737020873</v>
      </c>
      <c r="X22" s="23">
        <f t="shared" si="6"/>
        <v>0.24511284177673928</v>
      </c>
    </row>
    <row r="23" spans="1:26" ht="15.75" thickTop="1" x14ac:dyDescent="0.25">
      <c r="A23" s="8" t="s">
        <v>54</v>
      </c>
      <c r="B23" s="8"/>
      <c r="C23" s="8"/>
      <c r="D23" s="8"/>
      <c r="E23" s="8"/>
      <c r="F23" s="10"/>
      <c r="G23" s="9"/>
      <c r="H23" s="9"/>
      <c r="I23" s="8"/>
      <c r="J23" s="8"/>
      <c r="K23" s="8"/>
      <c r="L23" s="11"/>
      <c r="M23" s="11"/>
      <c r="N23" s="11"/>
      <c r="O23" s="11"/>
      <c r="P23" s="11"/>
      <c r="Q23" s="12"/>
      <c r="R23" s="13"/>
      <c r="S23" s="13"/>
      <c r="T23" s="14"/>
      <c r="U23" s="14"/>
      <c r="V23" s="14"/>
      <c r="W23" s="15"/>
      <c r="X23" s="8"/>
      <c r="Y23" s="8"/>
    </row>
    <row r="24" spans="1:26" x14ac:dyDescent="0.25">
      <c r="A24" s="8" t="s">
        <v>55</v>
      </c>
      <c r="B24" s="8"/>
      <c r="C24" s="8"/>
      <c r="D24" s="8"/>
      <c r="E24" s="8"/>
      <c r="F24" s="10"/>
      <c r="G24" s="9"/>
      <c r="H24" s="9"/>
      <c r="I24" s="8"/>
      <c r="J24" s="8"/>
      <c r="K24" s="8"/>
      <c r="L24" s="11"/>
      <c r="M24" s="11"/>
      <c r="N24" s="11"/>
      <c r="O24" s="11"/>
      <c r="P24" s="11"/>
      <c r="Q24" s="12"/>
      <c r="R24" s="13"/>
      <c r="S24" s="13"/>
      <c r="T24" s="16"/>
      <c r="U24" s="16"/>
      <c r="V24" s="16"/>
      <c r="W24" s="8"/>
      <c r="X24" s="8"/>
      <c r="Y24" s="8"/>
      <c r="Z24" s="15"/>
    </row>
    <row r="25" spans="1:26" x14ac:dyDescent="0.25">
      <c r="A25" s="8" t="s">
        <v>56</v>
      </c>
      <c r="B25" s="8"/>
      <c r="C25" s="8"/>
      <c r="D25" s="8"/>
      <c r="E25" s="8"/>
      <c r="F25" s="10"/>
      <c r="G25" s="9"/>
      <c r="H25" s="9"/>
      <c r="I25" s="8"/>
      <c r="J25" s="8"/>
      <c r="K25" s="8"/>
      <c r="L25" s="11"/>
      <c r="M25" s="11"/>
      <c r="N25" s="11"/>
      <c r="O25" s="11"/>
      <c r="P25" s="11"/>
      <c r="Q25" s="12"/>
      <c r="R25" s="13"/>
      <c r="S25" s="13"/>
      <c r="T25" s="16"/>
      <c r="U25" s="16"/>
      <c r="V25" s="16"/>
      <c r="W25" s="8"/>
      <c r="X25" s="8"/>
      <c r="Y25" s="8"/>
      <c r="Z25" s="15"/>
    </row>
    <row r="32" spans="1:26" x14ac:dyDescent="0.25"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2"/>
      <c r="V32" s="3"/>
      <c r="W32" s="3"/>
      <c r="X32" s="3"/>
    </row>
    <row r="33" spans="10:24" x14ac:dyDescent="0.25"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2"/>
      <c r="V33" s="3"/>
      <c r="W33" s="3"/>
      <c r="X33" s="3"/>
    </row>
    <row r="34" spans="10:24" x14ac:dyDescent="0.25"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2"/>
      <c r="V34" s="3"/>
      <c r="W34" s="3"/>
      <c r="X34" s="3"/>
    </row>
    <row r="35" spans="10:24" x14ac:dyDescent="0.25"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2"/>
      <c r="V35" s="3"/>
      <c r="W35" s="3"/>
      <c r="X35" s="3"/>
    </row>
    <row r="36" spans="10:24" x14ac:dyDescent="0.25"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2"/>
      <c r="V36" s="3"/>
      <c r="W36" s="3"/>
      <c r="X36" s="3"/>
    </row>
    <row r="37" spans="10:24" x14ac:dyDescent="0.25"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2"/>
      <c r="V37" s="3"/>
      <c r="W37" s="3"/>
      <c r="X37" s="3"/>
    </row>
    <row r="38" spans="10:24" x14ac:dyDescent="0.25"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2"/>
      <c r="V38" s="3"/>
      <c r="W38" s="3"/>
      <c r="X38" s="3"/>
    </row>
    <row r="39" spans="10:24" x14ac:dyDescent="0.25"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2"/>
      <c r="V39" s="3"/>
      <c r="W39" s="3"/>
      <c r="X39" s="3"/>
    </row>
    <row r="40" spans="10:24" x14ac:dyDescent="0.25"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2"/>
      <c r="V40" s="3"/>
      <c r="W40" s="3"/>
      <c r="X40" s="3"/>
    </row>
    <row r="41" spans="10:24" x14ac:dyDescent="0.25"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0:24" x14ac:dyDescent="0.25"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0:24" x14ac:dyDescent="0.25"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0:24" x14ac:dyDescent="0.25"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61" ht="0" hidden="1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6.5" customHeight="1" x14ac:dyDescent="0.25"/>
    <row r="70" ht="9.75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  <row r="75" ht="35.1" customHeight="1" x14ac:dyDescent="0.25"/>
    <row r="76" ht="35.1" customHeight="1" x14ac:dyDescent="0.25"/>
    <row r="79" ht="28.5" customHeight="1" x14ac:dyDescent="0.25"/>
  </sheetData>
  <mergeCells count="3">
    <mergeCell ref="A3:X3"/>
    <mergeCell ref="A4:X4"/>
    <mergeCell ref="A5:X5"/>
  </mergeCells>
  <printOptions horizontalCentered="1"/>
  <pageMargins left="0.19685039370078741" right="0" top="0.78740157480314965" bottom="0.78740157480314965" header="0.78740157480314965" footer="0.78740157480314965"/>
  <pageSetup paperSize="5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EXTERIOR</vt:lpstr>
      <vt:lpstr>'DIRECCION DE COMERCIO EXTERIOR'!Títulos_a_imprimir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2021-06-02T17:58:33Z</cp:lastPrinted>
  <dcterms:created xsi:type="dcterms:W3CDTF">2021-06-01T13:20:34Z</dcterms:created>
  <dcterms:modified xsi:type="dcterms:W3CDTF">2021-06-02T17:58:40Z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