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2021\TRABAJO PAGINA WEB MES DE JUNIO DE 2021\PDF\"/>
    </mc:Choice>
  </mc:AlternateContent>
  <bookViews>
    <workbookView xWindow="240" yWindow="120" windowWidth="18060" windowHeight="7050"/>
  </bookViews>
  <sheets>
    <sheet name="INVERSION" sheetId="1" r:id="rId1"/>
  </sheets>
  <definedNames>
    <definedName name="_xlnm.Print_Titles" localSheetId="0">INVERSION!$6:$6</definedName>
  </definedNames>
  <calcPr calcId="152511"/>
</workbook>
</file>

<file path=xl/calcChain.xml><?xml version="1.0" encoding="utf-8"?>
<calcChain xmlns="http://schemas.openxmlformats.org/spreadsheetml/2006/main">
  <c r="U29" i="1" l="1"/>
  <c r="T29" i="1"/>
  <c r="S29" i="1"/>
  <c r="R29" i="1"/>
  <c r="U28" i="1"/>
  <c r="T28" i="1"/>
  <c r="S28" i="1"/>
  <c r="R28" i="1"/>
  <c r="U27" i="1"/>
  <c r="T27" i="1"/>
  <c r="S27" i="1"/>
  <c r="R27" i="1"/>
  <c r="U25" i="1"/>
  <c r="T25" i="1"/>
  <c r="S25" i="1"/>
  <c r="R25" i="1"/>
  <c r="U24" i="1"/>
  <c r="T24" i="1"/>
  <c r="S24" i="1"/>
  <c r="R24" i="1"/>
  <c r="U22" i="1"/>
  <c r="T22" i="1"/>
  <c r="S22" i="1"/>
  <c r="R22" i="1"/>
  <c r="U21" i="1"/>
  <c r="T21" i="1"/>
  <c r="S21" i="1"/>
  <c r="R21" i="1"/>
  <c r="U20" i="1"/>
  <c r="T20" i="1"/>
  <c r="S20" i="1"/>
  <c r="R20" i="1"/>
  <c r="U19" i="1"/>
  <c r="T19" i="1"/>
  <c r="S19" i="1"/>
  <c r="R19" i="1"/>
  <c r="U18" i="1"/>
  <c r="T18" i="1"/>
  <c r="S18" i="1"/>
  <c r="R18" i="1"/>
  <c r="U17" i="1"/>
  <c r="T17" i="1"/>
  <c r="S17" i="1"/>
  <c r="R17" i="1"/>
  <c r="U16" i="1"/>
  <c r="T16" i="1"/>
  <c r="S16" i="1"/>
  <c r="R16" i="1"/>
  <c r="U15" i="1"/>
  <c r="T15" i="1"/>
  <c r="S15" i="1"/>
  <c r="R15" i="1"/>
  <c r="U14" i="1"/>
  <c r="T14" i="1"/>
  <c r="S14" i="1"/>
  <c r="R14" i="1"/>
  <c r="U13" i="1"/>
  <c r="T13" i="1"/>
  <c r="S13" i="1"/>
  <c r="R13" i="1"/>
  <c r="U12" i="1"/>
  <c r="T12" i="1"/>
  <c r="S12" i="1"/>
  <c r="R12" i="1"/>
  <c r="U11" i="1"/>
  <c r="T11" i="1"/>
  <c r="S11" i="1"/>
  <c r="R11" i="1"/>
  <c r="U9" i="1"/>
  <c r="T9" i="1"/>
  <c r="S9" i="1"/>
  <c r="R9" i="1"/>
  <c r="U8" i="1"/>
  <c r="T8" i="1"/>
  <c r="S8" i="1"/>
  <c r="R8" i="1"/>
  <c r="Q30" i="1"/>
  <c r="P30" i="1"/>
  <c r="O30" i="1"/>
  <c r="N30" i="1"/>
  <c r="M30" i="1"/>
  <c r="L30" i="1"/>
  <c r="K30" i="1"/>
  <c r="J30" i="1"/>
  <c r="I30" i="1"/>
  <c r="Q26" i="1"/>
  <c r="P26" i="1"/>
  <c r="O26" i="1"/>
  <c r="N26" i="1"/>
  <c r="M26" i="1"/>
  <c r="L26" i="1"/>
  <c r="K26" i="1"/>
  <c r="J26" i="1"/>
  <c r="I26" i="1"/>
  <c r="Q23" i="1"/>
  <c r="P23" i="1"/>
  <c r="O23" i="1"/>
  <c r="N23" i="1"/>
  <c r="M23" i="1"/>
  <c r="L23" i="1"/>
  <c r="R23" i="1" s="1"/>
  <c r="K23" i="1"/>
  <c r="J23" i="1"/>
  <c r="I23" i="1"/>
  <c r="Q10" i="1"/>
  <c r="P10" i="1"/>
  <c r="O10" i="1"/>
  <c r="N10" i="1"/>
  <c r="M10" i="1"/>
  <c r="L10" i="1"/>
  <c r="K10" i="1"/>
  <c r="J10" i="1"/>
  <c r="I10" i="1"/>
  <c r="R10" i="1" l="1"/>
  <c r="R30" i="1"/>
  <c r="N31" i="1"/>
  <c r="R26" i="1"/>
  <c r="S23" i="1"/>
  <c r="U30" i="1"/>
  <c r="T10" i="1"/>
  <c r="I31" i="1"/>
  <c r="M31" i="1"/>
  <c r="U10" i="1"/>
  <c r="T23" i="1"/>
  <c r="S26" i="1"/>
  <c r="J31" i="1"/>
  <c r="U23" i="1"/>
  <c r="T26" i="1"/>
  <c r="S30" i="1"/>
  <c r="K31" i="1"/>
  <c r="S10" i="1"/>
  <c r="U26" i="1"/>
  <c r="T30" i="1"/>
  <c r="L31" i="1"/>
  <c r="O31" i="1"/>
  <c r="P31" i="1"/>
  <c r="Q31" i="1"/>
  <c r="U7" i="1"/>
  <c r="T7" i="1"/>
  <c r="S7" i="1"/>
  <c r="R7" i="1"/>
  <c r="S31" i="1" l="1"/>
  <c r="U31" i="1"/>
  <c r="R31" i="1"/>
  <c r="T31" i="1"/>
</calcChain>
</file>

<file path=xl/sharedStrings.xml><?xml version="1.0" encoding="utf-8"?>
<sst xmlns="http://schemas.openxmlformats.org/spreadsheetml/2006/main" count="199" uniqueCount="81">
  <si>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</si>
  <si>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</si>
  <si>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</si>
  <si>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</si>
  <si>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</si>
  <si>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</si>
  <si>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</si>
  <si>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</si>
  <si>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</si>
  <si>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</si>
  <si>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</si>
  <si>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</si>
  <si>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</si>
  <si>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</si>
  <si>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</si>
  <si>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</si>
  <si>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</si>
  <si>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</si>
  <si>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</si>
  <si>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</si>
  <si>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</si>
  <si>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</si>
  <si>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</si>
  <si>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</si>
  <si>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</si>
  <si>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</si>
  <si>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</si>
  <si>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</si>
  <si>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</si>
  <si>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</si>
  <si>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</si>
  <si>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</si>
  <si>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</si>
  <si>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</si>
  <si>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</si>
  <si>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</si>
  <si>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</si>
  <si>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</si>
  <si>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</si>
  <si>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</si>
  <si>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</si>
  <si>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</si>
  <si>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</si>
  <si>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</si>
  <si>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</si>
  <si>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</si>
  <si>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</si>
  <si>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</si>
  <si>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</si>
  <si>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</si>
  <si>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</si>
  <si>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</si>
  <si>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</si>
  <si>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</si>
  <si>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</si>
  <si>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</si>
  <si>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</si>
  <si>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</si>
  <si>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</si>
  <si>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</si>
  <si>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</si>
  <si>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</si>
  <si>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</si>
  <si>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 xml:space="preserve">GASTOS DE INVERSION </t>
  </si>
  <si>
    <t>APROPIACION SIN COMPROMETER</t>
  </si>
  <si>
    <t>MINISTERIO DE COMERCIO INDUSTRIA Y TURISMO</t>
  </si>
  <si>
    <t>INFORME DE EJECUCION PRESUPUESTAL ACUMULADA CON CORTE AL 30 DE JUNIO DE 2021</t>
  </si>
  <si>
    <t>VICEMINISTERIO DE COMERCIO EXTERIOR</t>
  </si>
  <si>
    <t>VICEMINISTERIO DE DESARROLLO EMPRESARIAL</t>
  </si>
  <si>
    <t>SECRETARIA GENERAL</t>
  </si>
  <si>
    <t>VICEMINISTERIO DE TURISMO</t>
  </si>
  <si>
    <t>FECHA DE GENERACION: JULIO 01 DE 2021</t>
  </si>
  <si>
    <t>COMP/ APR</t>
  </si>
  <si>
    <t>PAGO/ APR</t>
  </si>
  <si>
    <t>OBLIG/ APR</t>
  </si>
  <si>
    <t xml:space="preserve">Fuente : Sistema Integrado de Información Financiera SIIF Nación </t>
  </si>
  <si>
    <r>
      <rPr>
        <b/>
        <sz val="8"/>
        <rFont val="Arial"/>
        <family val="2"/>
      </rPr>
      <t>Nota No. 1</t>
    </r>
    <r>
      <rPr>
        <sz val="8"/>
        <rFont val="Arial"/>
        <family val="2"/>
      </rPr>
      <t xml:space="preserve"> : Ley  No. 2063 del  28 de noviembre de 2020" Por la cual se decreta el presupuesto de rentas y recursos de capital y ley de apropiaciones para la vigencia fiscal del 1° de Enero al 31 de diciembre de 2021" </t>
    </r>
  </si>
  <si>
    <r>
      <rPr>
        <b/>
        <sz val="8"/>
        <rFont val="Arial"/>
        <family val="2"/>
      </rPr>
      <t>Nota No. 2</t>
    </r>
    <r>
      <rPr>
        <sz val="8"/>
        <rFont val="Arial"/>
        <family val="2"/>
      </rPr>
      <t xml:space="preserve"> : Decreto No. 1805  del  31 de diciembre de 2020" Por el cual se liquida el presupuesto General de la Nación para la vigencia fiscal de 2021, se detallan las apropiaciones y se clasifican y definen los gastos"</t>
    </r>
  </si>
  <si>
    <t xml:space="preserve">TOTAL GASTOS DE INVERSION </t>
  </si>
  <si>
    <r>
      <rPr>
        <b/>
        <sz val="8"/>
        <rFont val="Arial"/>
        <family val="2"/>
      </rPr>
      <t xml:space="preserve">Nota No. 3 </t>
    </r>
    <r>
      <rPr>
        <sz val="8"/>
        <rFont val="Arial"/>
        <family val="2"/>
      </rPr>
      <t>: Resoluciòn No.0765 del 13 de abril de 2021 " Por la cual se efectùa una distibuciòn en el Presupuesto de Gastos de Inversiòn del Ministerio de Hacienda y Crèdito Pùblico para la vigencia fiscal de 2021"</t>
    </r>
  </si>
  <si>
    <r>
      <rPr>
        <b/>
        <sz val="8"/>
        <rFont val="Arial"/>
        <family val="2"/>
      </rPr>
      <t xml:space="preserve">Nota No. 4 </t>
    </r>
    <r>
      <rPr>
        <sz val="8"/>
        <rFont val="Arial"/>
        <family val="2"/>
      </rPr>
      <t>: Resoluciòn No.143 del 14 de mayo del  2021 " Por la cual se efectùa una distribuciòn del Presupuesto de Inversiòn contenida en el anexo del Decreto de Liquidaciòn del Presupuesto General de la Naciòn para la vigencia fiscal de 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</si>
</sst>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5" x14ac:knownFonts="1">
    <font>
      <sz val="11"/>
      <color rgb="FF000000"/>
      <name val="Calibri"/>
      <family val="2"/>
      <scheme val="minor"/>
    </font>
    <font>
      <sz val="11"/>
      <name val="Calibri"/>
      <family val="2"/>
    </font>
    <font>
      <sz val="8"/>
      <color rgb="FF000000"/>
      <name val="Arial"/>
      <family val="2"/>
    </font>
    <font>
      <sz val="9"/>
      <name val="Arial"/>
      <family val="2"/>
    </font>
    <font>
      <sz val="8"/>
      <name val="Arial"/>
      <family val="2"/>
    </font>
    <font>
      <b/>
      <sz val="9"/>
      <color theme="0"/>
      <name val="Arial"/>
      <family val="2"/>
    </font>
    <font>
      <sz val="9"/>
      <color theme="0"/>
      <name val="Arial"/>
      <family val="2"/>
    </font>
    <font>
      <sz val="9"/>
      <color rgb="FF000000"/>
      <name val="Arial"/>
      <family val="2"/>
    </font>
    <font>
      <b/>
      <sz val="12"/>
      <color rgb="FF000000"/>
      <name val="Arial Narrow"/>
      <family val="2"/>
    </font>
    <font>
      <sz val="12"/>
      <name val="Arial Narrow"/>
      <family val="2"/>
    </font>
    <font>
      <b/>
      <sz val="8"/>
      <color theme="0"/>
      <name val="Arial"/>
      <family val="2"/>
    </font>
    <font>
      <b/>
      <sz val="8"/>
      <name val="Arial"/>
      <family val="2"/>
    </font>
    <font>
      <b/>
      <sz val="9"/>
      <color rgb="FF000000"/>
      <name val="Arial"/>
      <family val="2"/>
    </font>
    <font>
      <b/>
      <sz val="8"/>
      <color rgb="FF000000"/>
      <name val="Arial"/>
      <family val="2"/>
    </font>
    <font>
      <b/>
      <sz val="9"/>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style="thick">
        <color rgb="FFD3D3D3"/>
      </left>
      <right style="thick">
        <color rgb="FFD3D3D3"/>
      </right>
      <top/>
      <bottom style="thick">
        <color rgb="FFD3D3D3"/>
      </bottom>
      <diagonal/>
    </border>
  </borders>
  <cellStyleXfs count="1">
    <xf numFmtId="0" fontId="0" fillId="0" borderId="0"/>
  </cellStyleXfs>
  <cellXfs count="34">
    <xf numFmtId="0" fontId="1" fillId="0" borderId="0" xfId="0" applyFont="1" applyFill="1" applyBorder="1"/>
    <xf numFmtId="0" fontId="1" fillId="0" borderId="0" xfId="0" applyFont="1" applyFill="1" applyBorder="1" applyAlignment="1">
      <alignment horizontal="center" vertical="center" wrapText="1"/>
    </xf>
    <xf numFmtId="0" fontId="2" fillId="0" borderId="1" xfId="0" applyNumberFormat="1" applyFont="1" applyFill="1" applyBorder="1" applyAlignment="1">
      <alignment horizontal="left" vertical="center" wrapText="1" readingOrder="1"/>
    </xf>
    <xf numFmtId="0" fontId="3" fillId="0" borderId="0" xfId="0" applyFont="1" applyFill="1" applyBorder="1"/>
    <xf numFmtId="0" fontId="7" fillId="0" borderId="1" xfId="0" applyNumberFormat="1" applyFont="1" applyFill="1" applyBorder="1" applyAlignment="1">
      <alignment horizontal="center" vertical="center" wrapText="1" readingOrder="1"/>
    </xf>
    <xf numFmtId="164" fontId="7" fillId="0" borderId="1" xfId="0" applyNumberFormat="1" applyFont="1" applyFill="1" applyBorder="1" applyAlignment="1">
      <alignment horizontal="right" vertical="center" wrapText="1" readingOrder="1"/>
    </xf>
    <xf numFmtId="165" fontId="3" fillId="0" borderId="1" xfId="0" applyNumberFormat="1" applyFont="1" applyFill="1" applyBorder="1" applyAlignment="1">
      <alignment horizontal="right" vertical="center" wrapText="1"/>
    </xf>
    <xf numFmtId="10" fontId="3"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0" xfId="0" applyFont="1" applyFill="1" applyBorder="1" applyAlignment="1">
      <alignment horizontal="right"/>
    </xf>
    <xf numFmtId="0" fontId="5" fillId="2" borderId="2" xfId="0" applyNumberFormat="1" applyFont="1" applyFill="1" applyBorder="1" applyAlignment="1">
      <alignment horizontal="center" vertical="center" wrapText="1" readingOrder="1"/>
    </xf>
    <xf numFmtId="0" fontId="6" fillId="2" borderId="2" xfId="0" applyFont="1" applyFill="1" applyBorder="1" applyAlignment="1">
      <alignment horizontal="centerContinuous" vertical="center" wrapText="1"/>
    </xf>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readingOrder="1"/>
    </xf>
    <xf numFmtId="0" fontId="10" fillId="2" borderId="2" xfId="0" applyNumberFormat="1" applyFont="1" applyFill="1" applyBorder="1" applyAlignment="1">
      <alignment horizontal="center" vertical="center" wrapText="1" readingOrder="1"/>
    </xf>
    <xf numFmtId="0" fontId="4" fillId="0" borderId="0" xfId="0" applyFont="1" applyFill="1" applyBorder="1"/>
    <xf numFmtId="166" fontId="4" fillId="0" borderId="0" xfId="0" applyNumberFormat="1" applyFont="1" applyFill="1" applyBorder="1"/>
    <xf numFmtId="4" fontId="4" fillId="0" borderId="0" xfId="0" applyNumberFormat="1" applyFont="1" applyFill="1" applyBorder="1"/>
    <xf numFmtId="0" fontId="1" fillId="0" borderId="0" xfId="0" applyFont="1" applyFill="1" applyBorder="1" applyAlignment="1">
      <alignment horizontal="right" readingOrder="1"/>
    </xf>
    <xf numFmtId="164" fontId="2" fillId="0" borderId="0" xfId="0" applyNumberFormat="1" applyFont="1" applyFill="1" applyBorder="1" applyAlignment="1">
      <alignment horizontal="right" vertical="center" wrapText="1" readingOrder="1"/>
    </xf>
    <xf numFmtId="165" fontId="1" fillId="0" borderId="0" xfId="0" applyNumberFormat="1" applyFont="1" applyFill="1" applyBorder="1" applyAlignment="1">
      <alignment horizontal="right"/>
    </xf>
    <xf numFmtId="0" fontId="12" fillId="3" borderId="1" xfId="0" applyNumberFormat="1" applyFont="1" applyFill="1" applyBorder="1" applyAlignment="1">
      <alignment horizontal="center" vertical="center" wrapText="1" readingOrder="1"/>
    </xf>
    <xf numFmtId="0" fontId="13" fillId="3" borderId="1" xfId="0" applyNumberFormat="1" applyFont="1" applyFill="1" applyBorder="1" applyAlignment="1">
      <alignment horizontal="left" vertical="center" wrapText="1" readingOrder="1"/>
    </xf>
    <xf numFmtId="164" fontId="12" fillId="3" borderId="1" xfId="0" applyNumberFormat="1" applyFont="1" applyFill="1" applyBorder="1" applyAlignment="1">
      <alignment horizontal="right" vertical="center" wrapText="1" readingOrder="1"/>
    </xf>
    <xf numFmtId="165" fontId="14" fillId="3" borderId="1" xfId="0" applyNumberFormat="1" applyFont="1" applyFill="1" applyBorder="1" applyAlignment="1">
      <alignment horizontal="right" vertical="center" wrapText="1"/>
    </xf>
    <xf numFmtId="10" fontId="14" fillId="3" borderId="1" xfId="0" applyNumberFormat="1" applyFont="1" applyFill="1" applyBorder="1" applyAlignment="1">
      <alignment horizontal="right" vertical="center" wrapText="1"/>
    </xf>
    <xf numFmtId="0" fontId="14"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164" fontId="14" fillId="3" borderId="1" xfId="0" applyNumberFormat="1" applyFont="1" applyFill="1" applyBorder="1" applyAlignment="1">
      <alignment horizontal="right" vertical="center" wrapText="1"/>
    </xf>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readingOrder="1"/>
    </xf>
    <xf numFmtId="0" fontId="11"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456787</xdr:colOff>
      <xdr:row>2</xdr:row>
      <xdr:rowOff>85725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4281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77"/>
  <sheetViews>
    <sheetView showGridLines="0" tabSelected="1" topLeftCell="K1" workbookViewId="0">
      <selection activeCell="V1" sqref="V1"/>
    </sheetView>
  </sheetViews>
  <sheetFormatPr baseColWidth="10" defaultRowHeight="15" x14ac:dyDescent="0.25"/>
  <cols>
    <col min="1" max="1" width="5.5703125" customWidth="1"/>
    <col min="2" max="3" width="5.42578125" customWidth="1"/>
    <col min="4" max="4" width="4.42578125" customWidth="1"/>
    <col min="5" max="5" width="6.28515625" customWidth="1"/>
    <col min="6" max="6" width="4.85546875" customWidth="1"/>
    <col min="7" max="7" width="5.28515625" customWidth="1"/>
    <col min="8" max="8" width="27.5703125" customWidth="1"/>
    <col min="9" max="9" width="18.85546875" customWidth="1"/>
    <col min="10" max="10" width="17.28515625" customWidth="1"/>
    <col min="11" max="11" width="17" customWidth="1"/>
    <col min="12" max="13" width="18.85546875" customWidth="1"/>
    <col min="14" max="14" width="17.42578125" customWidth="1"/>
    <col min="15" max="15" width="18.85546875" customWidth="1"/>
    <col min="16" max="16" width="17.140625" customWidth="1"/>
    <col min="17" max="17" width="17.28515625" customWidth="1"/>
    <col min="18" max="18" width="16" customWidth="1"/>
    <col min="19" max="20" width="7.85546875" customWidth="1"/>
    <col min="21" max="21" width="8.28515625" customWidth="1"/>
  </cols>
  <sheetData>
    <row r="2" spans="1:26" ht="15.75" x14ac:dyDescent="0.25">
      <c r="A2" s="30" t="s">
        <v>65</v>
      </c>
      <c r="B2" s="31"/>
      <c r="C2" s="31"/>
      <c r="D2" s="31"/>
      <c r="E2" s="31"/>
      <c r="F2" s="31"/>
      <c r="G2" s="31"/>
      <c r="H2" s="31"/>
      <c r="I2" s="31"/>
      <c r="J2" s="31"/>
      <c r="K2" s="31"/>
      <c r="L2" s="31"/>
      <c r="M2" s="31"/>
      <c r="N2" s="31"/>
      <c r="O2" s="31"/>
      <c r="P2" s="31"/>
      <c r="Q2" s="31"/>
      <c r="R2" s="31"/>
      <c r="S2" s="31"/>
      <c r="T2" s="31"/>
      <c r="U2" s="31"/>
    </row>
    <row r="3" spans="1:26" ht="15.75" x14ac:dyDescent="0.25">
      <c r="A3" s="30" t="s">
        <v>66</v>
      </c>
      <c r="B3" s="31"/>
      <c r="C3" s="31"/>
      <c r="D3" s="31"/>
      <c r="E3" s="31"/>
      <c r="F3" s="31"/>
      <c r="G3" s="31"/>
      <c r="H3" s="31"/>
      <c r="I3" s="31"/>
      <c r="J3" s="31"/>
      <c r="K3" s="31"/>
      <c r="L3" s="31"/>
      <c r="M3" s="31"/>
      <c r="N3" s="31"/>
      <c r="O3" s="31"/>
      <c r="P3" s="31"/>
      <c r="Q3" s="31"/>
      <c r="R3" s="31"/>
      <c r="S3" s="31"/>
      <c r="T3" s="31"/>
      <c r="U3" s="31"/>
    </row>
    <row r="4" spans="1:26" ht="19.5" customHeight="1" x14ac:dyDescent="0.25">
      <c r="A4" s="30" t="s">
        <v>63</v>
      </c>
      <c r="B4" s="32"/>
      <c r="C4" s="32"/>
      <c r="D4" s="32"/>
      <c r="E4" s="32"/>
      <c r="F4" s="32"/>
      <c r="G4" s="32"/>
      <c r="H4" s="32"/>
      <c r="I4" s="32"/>
      <c r="J4" s="32"/>
      <c r="K4" s="32"/>
      <c r="L4" s="32"/>
      <c r="M4" s="32"/>
      <c r="N4" s="32"/>
      <c r="O4" s="32"/>
      <c r="P4" s="32"/>
      <c r="Q4" s="32"/>
      <c r="R4" s="32"/>
      <c r="S4" s="32"/>
      <c r="T4" s="32"/>
      <c r="U4" s="32"/>
    </row>
    <row r="5" spans="1:26" ht="13.5" customHeight="1" x14ac:dyDescent="0.25">
      <c r="A5" s="13"/>
      <c r="B5" s="14"/>
      <c r="C5" s="14"/>
      <c r="D5" s="14"/>
      <c r="E5" s="14"/>
      <c r="F5" s="14"/>
      <c r="G5" s="14"/>
      <c r="H5" s="14"/>
      <c r="I5" s="14"/>
      <c r="J5" s="14"/>
      <c r="K5" s="14"/>
      <c r="L5" s="14"/>
      <c r="M5" s="14"/>
      <c r="N5" s="14"/>
      <c r="O5" s="14"/>
      <c r="P5" s="14"/>
      <c r="Q5" s="14"/>
      <c r="R5" s="33" t="s">
        <v>71</v>
      </c>
      <c r="S5" s="33"/>
      <c r="T5" s="33"/>
      <c r="U5" s="33"/>
      <c r="Z5" s="3"/>
    </row>
    <row r="6" spans="1:26" ht="54.95" customHeight="1" thickBot="1" x14ac:dyDescent="0.3">
      <c r="A6" s="15" t="s">
        <v>0</v>
      </c>
      <c r="B6" s="15" t="s">
        <v>1</v>
      </c>
      <c r="C6" s="15" t="s">
        <v>2</v>
      </c>
      <c r="D6" s="15" t="s">
        <v>3</v>
      </c>
      <c r="E6" s="15" t="s">
        <v>4</v>
      </c>
      <c r="F6" s="15" t="s">
        <v>5</v>
      </c>
      <c r="G6" s="15" t="s">
        <v>6</v>
      </c>
      <c r="H6" s="11" t="s">
        <v>7</v>
      </c>
      <c r="I6" s="11" t="s">
        <v>8</v>
      </c>
      <c r="J6" s="11" t="s">
        <v>9</v>
      </c>
      <c r="K6" s="11" t="s">
        <v>10</v>
      </c>
      <c r="L6" s="11" t="s">
        <v>11</v>
      </c>
      <c r="M6" s="11" t="s">
        <v>12</v>
      </c>
      <c r="N6" s="11" t="s">
        <v>13</v>
      </c>
      <c r="O6" s="11" t="s">
        <v>14</v>
      </c>
      <c r="P6" s="11" t="s">
        <v>15</v>
      </c>
      <c r="Q6" s="11" t="s">
        <v>16</v>
      </c>
      <c r="R6" s="12" t="s">
        <v>64</v>
      </c>
      <c r="S6" s="12" t="s">
        <v>72</v>
      </c>
      <c r="T6" s="12" t="s">
        <v>74</v>
      </c>
      <c r="U6" s="12" t="s">
        <v>73</v>
      </c>
      <c r="X6" s="3"/>
      <c r="Y6" s="3"/>
      <c r="Z6" s="3"/>
    </row>
    <row r="7" spans="1:26" ht="88.5" customHeight="1" thickTop="1" thickBot="1" x14ac:dyDescent="0.3">
      <c r="A7" s="4" t="s">
        <v>22</v>
      </c>
      <c r="B7" s="4" t="s">
        <v>23</v>
      </c>
      <c r="C7" s="4" t="s">
        <v>24</v>
      </c>
      <c r="D7" s="4" t="s">
        <v>25</v>
      </c>
      <c r="E7" s="4" t="s">
        <v>17</v>
      </c>
      <c r="F7" s="4" t="s">
        <v>20</v>
      </c>
      <c r="G7" s="4" t="s">
        <v>19</v>
      </c>
      <c r="H7" s="2" t="s">
        <v>26</v>
      </c>
      <c r="I7" s="5">
        <v>3613733382</v>
      </c>
      <c r="J7" s="5">
        <v>0</v>
      </c>
      <c r="K7" s="5">
        <v>0</v>
      </c>
      <c r="L7" s="5">
        <v>3613733382</v>
      </c>
      <c r="M7" s="5">
        <v>3388927647.27</v>
      </c>
      <c r="N7" s="5">
        <v>224805734.72999999</v>
      </c>
      <c r="O7" s="5">
        <v>3091039298.8200002</v>
      </c>
      <c r="P7" s="5">
        <v>827588288.42999995</v>
      </c>
      <c r="Q7" s="5">
        <v>827588288.42999995</v>
      </c>
      <c r="R7" s="6">
        <f t="shared" ref="R7:R31" si="0">+L7-O7</f>
        <v>522694083.17999983</v>
      </c>
      <c r="S7" s="7">
        <f t="shared" ref="S7:S31" si="1">+O7/L7</f>
        <v>0.85535897977876896</v>
      </c>
      <c r="T7" s="7">
        <f t="shared" ref="T7:T31" si="2">+P7/L7</f>
        <v>0.2290119942307354</v>
      </c>
      <c r="U7" s="7">
        <f t="shared" ref="U7:U31" si="3">+Q7/L7</f>
        <v>0.2290119942307354</v>
      </c>
      <c r="V7" s="3"/>
      <c r="W7" s="3"/>
      <c r="X7" s="3"/>
      <c r="Y7" s="3"/>
      <c r="Z7" s="3"/>
    </row>
    <row r="8" spans="1:26" ht="90" customHeight="1" thickTop="1" thickBot="1" x14ac:dyDescent="0.3">
      <c r="A8" s="4" t="s">
        <v>22</v>
      </c>
      <c r="B8" s="4" t="s">
        <v>23</v>
      </c>
      <c r="C8" s="4" t="s">
        <v>24</v>
      </c>
      <c r="D8" s="4" t="s">
        <v>25</v>
      </c>
      <c r="E8" s="4" t="s">
        <v>17</v>
      </c>
      <c r="F8" s="4" t="s">
        <v>27</v>
      </c>
      <c r="G8" s="4" t="s">
        <v>19</v>
      </c>
      <c r="H8" s="2" t="s">
        <v>26</v>
      </c>
      <c r="I8" s="5">
        <v>21860000000</v>
      </c>
      <c r="J8" s="5">
        <v>0</v>
      </c>
      <c r="K8" s="5">
        <v>0</v>
      </c>
      <c r="L8" s="5">
        <v>21860000000</v>
      </c>
      <c r="M8" s="5">
        <v>21860000000</v>
      </c>
      <c r="N8" s="5">
        <v>0</v>
      </c>
      <c r="O8" s="5">
        <v>21860000000</v>
      </c>
      <c r="P8" s="5">
        <v>0</v>
      </c>
      <c r="Q8" s="5">
        <v>0</v>
      </c>
      <c r="R8" s="6">
        <f t="shared" si="0"/>
        <v>0</v>
      </c>
      <c r="S8" s="7">
        <f t="shared" si="1"/>
        <v>1</v>
      </c>
      <c r="T8" s="7">
        <f t="shared" si="2"/>
        <v>0</v>
      </c>
      <c r="U8" s="7">
        <f t="shared" si="3"/>
        <v>0</v>
      </c>
      <c r="V8" s="3"/>
      <c r="W8" s="3"/>
      <c r="X8" s="3"/>
      <c r="Y8" s="3"/>
      <c r="Z8" s="3"/>
    </row>
    <row r="9" spans="1:26" ht="54.95" customHeight="1" thickTop="1" thickBot="1" x14ac:dyDescent="0.3">
      <c r="A9" s="4" t="s">
        <v>22</v>
      </c>
      <c r="B9" s="4" t="s">
        <v>23</v>
      </c>
      <c r="C9" s="4" t="s">
        <v>24</v>
      </c>
      <c r="D9" s="4" t="s">
        <v>25</v>
      </c>
      <c r="E9" s="4" t="s">
        <v>17</v>
      </c>
      <c r="F9" s="4" t="s">
        <v>33</v>
      </c>
      <c r="G9" s="4" t="s">
        <v>21</v>
      </c>
      <c r="H9" s="2" t="s">
        <v>62</v>
      </c>
      <c r="I9" s="5">
        <v>9493961000</v>
      </c>
      <c r="J9" s="5">
        <v>0</v>
      </c>
      <c r="K9" s="5">
        <v>0</v>
      </c>
      <c r="L9" s="5">
        <v>9493961000</v>
      </c>
      <c r="M9" s="5">
        <v>8940835185.3199997</v>
      </c>
      <c r="N9" s="5">
        <v>553125814.67999995</v>
      </c>
      <c r="O9" s="5">
        <v>6791116251.3199997</v>
      </c>
      <c r="P9" s="5">
        <v>1701202591.6900001</v>
      </c>
      <c r="Q9" s="5">
        <v>1444326692.6800001</v>
      </c>
      <c r="R9" s="6">
        <f t="shared" si="0"/>
        <v>2702844748.6800003</v>
      </c>
      <c r="S9" s="7">
        <f t="shared" si="1"/>
        <v>0.71530905291479496</v>
      </c>
      <c r="T9" s="7">
        <f t="shared" si="2"/>
        <v>0.17918786391580924</v>
      </c>
      <c r="U9" s="7">
        <f t="shared" si="3"/>
        <v>0.15213109603883984</v>
      </c>
      <c r="V9" s="3"/>
      <c r="W9" s="3"/>
      <c r="X9" s="3"/>
      <c r="Y9" s="3"/>
      <c r="Z9" s="3"/>
    </row>
    <row r="10" spans="1:26" ht="54.95" customHeight="1" thickTop="1" thickBot="1" x14ac:dyDescent="0.3">
      <c r="A10" s="22" t="s">
        <v>22</v>
      </c>
      <c r="B10" s="22"/>
      <c r="C10" s="22"/>
      <c r="D10" s="22"/>
      <c r="E10" s="22"/>
      <c r="F10" s="22"/>
      <c r="G10" s="22"/>
      <c r="H10" s="23" t="s">
        <v>67</v>
      </c>
      <c r="I10" s="24">
        <f>SUM(I7:I9)</f>
        <v>34967694382</v>
      </c>
      <c r="J10" s="24">
        <f t="shared" ref="J10:Q10" si="4">SUM(J7:J9)</f>
        <v>0</v>
      </c>
      <c r="K10" s="24">
        <f t="shared" si="4"/>
        <v>0</v>
      </c>
      <c r="L10" s="24">
        <f t="shared" si="4"/>
        <v>34967694382</v>
      </c>
      <c r="M10" s="24">
        <f t="shared" si="4"/>
        <v>34189762832.59</v>
      </c>
      <c r="N10" s="24">
        <f t="shared" si="4"/>
        <v>777931549.40999997</v>
      </c>
      <c r="O10" s="24">
        <f t="shared" si="4"/>
        <v>31742155550.139999</v>
      </c>
      <c r="P10" s="24">
        <f t="shared" si="4"/>
        <v>2528790880.1199999</v>
      </c>
      <c r="Q10" s="24">
        <f t="shared" si="4"/>
        <v>2271914981.1100001</v>
      </c>
      <c r="R10" s="25">
        <f t="shared" si="0"/>
        <v>3225538831.8600006</v>
      </c>
      <c r="S10" s="26">
        <f t="shared" si="1"/>
        <v>0.90775660537915304</v>
      </c>
      <c r="T10" s="26">
        <f t="shared" si="2"/>
        <v>7.2317918719334337E-2</v>
      </c>
      <c r="U10" s="26">
        <f t="shared" si="3"/>
        <v>6.4971826746446651E-2</v>
      </c>
      <c r="V10" s="3"/>
      <c r="W10" s="3"/>
      <c r="X10" s="3"/>
      <c r="Y10" s="3"/>
      <c r="Z10" s="3"/>
    </row>
    <row r="11" spans="1:26" ht="54.95" customHeight="1" thickTop="1" thickBot="1" x14ac:dyDescent="0.3">
      <c r="A11" s="4" t="s">
        <v>22</v>
      </c>
      <c r="B11" s="4" t="s">
        <v>28</v>
      </c>
      <c r="C11" s="4" t="s">
        <v>24</v>
      </c>
      <c r="D11" s="4" t="s">
        <v>29</v>
      </c>
      <c r="E11" s="4" t="s">
        <v>17</v>
      </c>
      <c r="F11" s="4" t="s">
        <v>30</v>
      </c>
      <c r="G11" s="4" t="s">
        <v>19</v>
      </c>
      <c r="H11" s="2" t="s">
        <v>31</v>
      </c>
      <c r="I11" s="5">
        <v>0</v>
      </c>
      <c r="J11" s="5">
        <v>25664580000</v>
      </c>
      <c r="K11" s="5">
        <v>0</v>
      </c>
      <c r="L11" s="5">
        <v>25664580000</v>
      </c>
      <c r="M11" s="5">
        <v>19686306244</v>
      </c>
      <c r="N11" s="5">
        <v>5978273756</v>
      </c>
      <c r="O11" s="5">
        <v>0</v>
      </c>
      <c r="P11" s="5">
        <v>0</v>
      </c>
      <c r="Q11" s="5">
        <v>0</v>
      </c>
      <c r="R11" s="6">
        <f t="shared" si="0"/>
        <v>25664580000</v>
      </c>
      <c r="S11" s="7">
        <f t="shared" si="1"/>
        <v>0</v>
      </c>
      <c r="T11" s="7">
        <f t="shared" si="2"/>
        <v>0</v>
      </c>
      <c r="U11" s="7">
        <f t="shared" si="3"/>
        <v>0</v>
      </c>
      <c r="V11" s="3"/>
      <c r="W11" s="3"/>
      <c r="X11" s="3"/>
      <c r="Y11" s="3"/>
      <c r="Z11" s="3"/>
    </row>
    <row r="12" spans="1:26" ht="66.75" customHeight="1" thickTop="1" thickBot="1" x14ac:dyDescent="0.3">
      <c r="A12" s="4" t="s">
        <v>22</v>
      </c>
      <c r="B12" s="4" t="s">
        <v>28</v>
      </c>
      <c r="C12" s="4" t="s">
        <v>24</v>
      </c>
      <c r="D12" s="4" t="s">
        <v>35</v>
      </c>
      <c r="E12" s="4" t="s">
        <v>17</v>
      </c>
      <c r="F12" s="4" t="s">
        <v>20</v>
      </c>
      <c r="G12" s="4" t="s">
        <v>19</v>
      </c>
      <c r="H12" s="2" t="s">
        <v>36</v>
      </c>
      <c r="I12" s="5">
        <v>10373242985</v>
      </c>
      <c r="J12" s="5">
        <v>0</v>
      </c>
      <c r="K12" s="5">
        <v>0</v>
      </c>
      <c r="L12" s="5">
        <v>10373242985</v>
      </c>
      <c r="M12" s="5">
        <v>10068154550.15</v>
      </c>
      <c r="N12" s="5">
        <v>305088434.85000002</v>
      </c>
      <c r="O12" s="5">
        <v>9222262324.1499996</v>
      </c>
      <c r="P12" s="5">
        <v>2684245839.1500001</v>
      </c>
      <c r="Q12" s="5">
        <v>2659905470.1500001</v>
      </c>
      <c r="R12" s="6">
        <f t="shared" si="0"/>
        <v>1150980660.8500004</v>
      </c>
      <c r="S12" s="7">
        <f t="shared" si="1"/>
        <v>0.88904331437002382</v>
      </c>
      <c r="T12" s="7">
        <f t="shared" si="2"/>
        <v>0.25876631281379359</v>
      </c>
      <c r="U12" s="7">
        <f t="shared" si="3"/>
        <v>0.25641985577666482</v>
      </c>
      <c r="V12" s="3"/>
      <c r="W12" s="3"/>
      <c r="X12" s="3"/>
      <c r="Y12" s="3"/>
      <c r="Z12" s="3"/>
    </row>
    <row r="13" spans="1:26" ht="69.75" customHeight="1" thickTop="1" thickBot="1" x14ac:dyDescent="0.3">
      <c r="A13" s="4" t="s">
        <v>22</v>
      </c>
      <c r="B13" s="4" t="s">
        <v>28</v>
      </c>
      <c r="C13" s="4" t="s">
        <v>24</v>
      </c>
      <c r="D13" s="4" t="s">
        <v>37</v>
      </c>
      <c r="E13" s="4" t="s">
        <v>17</v>
      </c>
      <c r="F13" s="4" t="s">
        <v>20</v>
      </c>
      <c r="G13" s="4" t="s">
        <v>19</v>
      </c>
      <c r="H13" s="2" t="s">
        <v>38</v>
      </c>
      <c r="I13" s="5">
        <v>25000000000</v>
      </c>
      <c r="J13" s="5">
        <v>0</v>
      </c>
      <c r="K13" s="5">
        <v>0</v>
      </c>
      <c r="L13" s="5">
        <v>25000000000</v>
      </c>
      <c r="M13" s="5">
        <v>25000000000</v>
      </c>
      <c r="N13" s="5">
        <v>0</v>
      </c>
      <c r="O13" s="5">
        <v>25000000000</v>
      </c>
      <c r="P13" s="5">
        <v>9702000000</v>
      </c>
      <c r="Q13" s="5">
        <v>9702000000</v>
      </c>
      <c r="R13" s="6">
        <f t="shared" si="0"/>
        <v>0</v>
      </c>
      <c r="S13" s="7">
        <f t="shared" si="1"/>
        <v>1</v>
      </c>
      <c r="T13" s="7">
        <f t="shared" si="2"/>
        <v>0.38807999999999998</v>
      </c>
      <c r="U13" s="7">
        <f t="shared" si="3"/>
        <v>0.38807999999999998</v>
      </c>
      <c r="V13" s="3"/>
      <c r="W13" s="3"/>
      <c r="X13" s="3"/>
      <c r="Y13" s="3"/>
      <c r="Z13" s="3"/>
    </row>
    <row r="14" spans="1:26" ht="54.95" customHeight="1" thickTop="1" thickBot="1" x14ac:dyDescent="0.3">
      <c r="A14" s="4" t="s">
        <v>22</v>
      </c>
      <c r="B14" s="4" t="s">
        <v>28</v>
      </c>
      <c r="C14" s="4" t="s">
        <v>24</v>
      </c>
      <c r="D14" s="4" t="s">
        <v>39</v>
      </c>
      <c r="E14" s="4" t="s">
        <v>17</v>
      </c>
      <c r="F14" s="4" t="s">
        <v>20</v>
      </c>
      <c r="G14" s="4" t="s">
        <v>19</v>
      </c>
      <c r="H14" s="2" t="s">
        <v>40</v>
      </c>
      <c r="I14" s="5">
        <v>2980536346</v>
      </c>
      <c r="J14" s="5">
        <v>0</v>
      </c>
      <c r="K14" s="5">
        <v>0</v>
      </c>
      <c r="L14" s="5">
        <v>2980536346</v>
      </c>
      <c r="M14" s="5">
        <v>2980536346</v>
      </c>
      <c r="N14" s="5">
        <v>0</v>
      </c>
      <c r="O14" s="5">
        <v>2980536346</v>
      </c>
      <c r="P14" s="5">
        <v>2980536346</v>
      </c>
      <c r="Q14" s="5">
        <v>2980536346</v>
      </c>
      <c r="R14" s="6">
        <f t="shared" si="0"/>
        <v>0</v>
      </c>
      <c r="S14" s="7">
        <f t="shared" si="1"/>
        <v>1</v>
      </c>
      <c r="T14" s="7">
        <f t="shared" si="2"/>
        <v>1</v>
      </c>
      <c r="U14" s="7">
        <f t="shared" si="3"/>
        <v>1</v>
      </c>
      <c r="V14" s="3"/>
      <c r="W14" s="3"/>
      <c r="X14" s="3"/>
      <c r="Y14" s="3"/>
      <c r="Z14" s="3"/>
    </row>
    <row r="15" spans="1:26" ht="54.95" customHeight="1" thickTop="1" thickBot="1" x14ac:dyDescent="0.3">
      <c r="A15" s="4" t="s">
        <v>22</v>
      </c>
      <c r="B15" s="4" t="s">
        <v>28</v>
      </c>
      <c r="C15" s="4" t="s">
        <v>24</v>
      </c>
      <c r="D15" s="4" t="s">
        <v>41</v>
      </c>
      <c r="E15" s="4" t="s">
        <v>17</v>
      </c>
      <c r="F15" s="4" t="s">
        <v>20</v>
      </c>
      <c r="G15" s="4" t="s">
        <v>19</v>
      </c>
      <c r="H15" s="2" t="s">
        <v>42</v>
      </c>
      <c r="I15" s="5">
        <v>8002612574</v>
      </c>
      <c r="J15" s="5">
        <v>0</v>
      </c>
      <c r="K15" s="5">
        <v>0</v>
      </c>
      <c r="L15" s="5">
        <v>8002612574</v>
      </c>
      <c r="M15" s="5">
        <v>7626012277</v>
      </c>
      <c r="N15" s="5">
        <v>376600297</v>
      </c>
      <c r="O15" s="5">
        <v>7626012277</v>
      </c>
      <c r="P15" s="5">
        <v>1851661848</v>
      </c>
      <c r="Q15" s="5">
        <v>1851661848</v>
      </c>
      <c r="R15" s="6">
        <f t="shared" si="0"/>
        <v>376600297</v>
      </c>
      <c r="S15" s="7">
        <f t="shared" si="1"/>
        <v>0.95294033123338351</v>
      </c>
      <c r="T15" s="7">
        <f t="shared" si="2"/>
        <v>0.2313821681204381</v>
      </c>
      <c r="U15" s="7">
        <f t="shared" si="3"/>
        <v>0.2313821681204381</v>
      </c>
      <c r="V15" s="3"/>
      <c r="W15" s="3"/>
      <c r="X15" s="3"/>
      <c r="Y15" s="3"/>
      <c r="Z15" s="3"/>
    </row>
    <row r="16" spans="1:26" ht="63" customHeight="1" thickTop="1" thickBot="1" x14ac:dyDescent="0.3">
      <c r="A16" s="4" t="s">
        <v>22</v>
      </c>
      <c r="B16" s="4" t="s">
        <v>28</v>
      </c>
      <c r="C16" s="4" t="s">
        <v>24</v>
      </c>
      <c r="D16" s="4" t="s">
        <v>43</v>
      </c>
      <c r="E16" s="4" t="s">
        <v>17</v>
      </c>
      <c r="F16" s="4" t="s">
        <v>20</v>
      </c>
      <c r="G16" s="4" t="s">
        <v>19</v>
      </c>
      <c r="H16" s="2" t="s">
        <v>44</v>
      </c>
      <c r="I16" s="5">
        <v>15885233087</v>
      </c>
      <c r="J16" s="5">
        <v>0</v>
      </c>
      <c r="K16" s="5">
        <v>0</v>
      </c>
      <c r="L16" s="5">
        <v>15885233087</v>
      </c>
      <c r="M16" s="5">
        <v>15800822771.35</v>
      </c>
      <c r="N16" s="5">
        <v>84410315.650000006</v>
      </c>
      <c r="O16" s="5">
        <v>14755120779.35</v>
      </c>
      <c r="P16" s="5">
        <v>1640897173.3499999</v>
      </c>
      <c r="Q16" s="5">
        <v>1567946813.3499999</v>
      </c>
      <c r="R16" s="6">
        <f t="shared" si="0"/>
        <v>1130112307.6499996</v>
      </c>
      <c r="S16" s="7">
        <f t="shared" si="1"/>
        <v>0.92885768175634453</v>
      </c>
      <c r="T16" s="7">
        <f t="shared" si="2"/>
        <v>0.10329701581104662</v>
      </c>
      <c r="U16" s="7">
        <f t="shared" si="3"/>
        <v>9.8704677782358807E-2</v>
      </c>
      <c r="V16" s="3"/>
      <c r="W16" s="3"/>
      <c r="X16" s="3"/>
      <c r="Y16" s="3"/>
      <c r="Z16" s="3"/>
    </row>
    <row r="17" spans="1:26" ht="54.95" customHeight="1" thickTop="1" thickBot="1" x14ac:dyDescent="0.3">
      <c r="A17" s="4" t="s">
        <v>22</v>
      </c>
      <c r="B17" s="4" t="s">
        <v>28</v>
      </c>
      <c r="C17" s="4" t="s">
        <v>24</v>
      </c>
      <c r="D17" s="4" t="s">
        <v>47</v>
      </c>
      <c r="E17" s="4" t="s">
        <v>17</v>
      </c>
      <c r="F17" s="4" t="s">
        <v>20</v>
      </c>
      <c r="G17" s="4" t="s">
        <v>19</v>
      </c>
      <c r="H17" s="2" t="s">
        <v>48</v>
      </c>
      <c r="I17" s="5">
        <v>1954126326</v>
      </c>
      <c r="J17" s="5">
        <v>0</v>
      </c>
      <c r="K17" s="5">
        <v>0</v>
      </c>
      <c r="L17" s="5">
        <v>1954126326</v>
      </c>
      <c r="M17" s="5">
        <v>1954126326</v>
      </c>
      <c r="N17" s="5">
        <v>0</v>
      </c>
      <c r="O17" s="5">
        <v>1954126326</v>
      </c>
      <c r="P17" s="5">
        <v>0</v>
      </c>
      <c r="Q17" s="5">
        <v>0</v>
      </c>
      <c r="R17" s="6">
        <f t="shared" si="0"/>
        <v>0</v>
      </c>
      <c r="S17" s="7">
        <f t="shared" si="1"/>
        <v>1</v>
      </c>
      <c r="T17" s="7">
        <f t="shared" si="2"/>
        <v>0</v>
      </c>
      <c r="U17" s="7">
        <f t="shared" si="3"/>
        <v>0</v>
      </c>
      <c r="V17" s="3"/>
      <c r="W17" s="3"/>
      <c r="X17" s="3"/>
      <c r="Y17" s="3"/>
      <c r="Z17" s="3"/>
    </row>
    <row r="18" spans="1:26" ht="96" customHeight="1" thickTop="1" thickBot="1" x14ac:dyDescent="0.3">
      <c r="A18" s="4" t="s">
        <v>22</v>
      </c>
      <c r="B18" s="4" t="s">
        <v>28</v>
      </c>
      <c r="C18" s="4" t="s">
        <v>24</v>
      </c>
      <c r="D18" s="4" t="s">
        <v>49</v>
      </c>
      <c r="E18" s="4" t="s">
        <v>17</v>
      </c>
      <c r="F18" s="4" t="s">
        <v>20</v>
      </c>
      <c r="G18" s="4" t="s">
        <v>19</v>
      </c>
      <c r="H18" s="2" t="s">
        <v>50</v>
      </c>
      <c r="I18" s="5">
        <v>4681004365</v>
      </c>
      <c r="J18" s="5">
        <v>0</v>
      </c>
      <c r="K18" s="5">
        <v>0</v>
      </c>
      <c r="L18" s="5">
        <v>4681004365</v>
      </c>
      <c r="M18" s="5">
        <v>4647534699.1999998</v>
      </c>
      <c r="N18" s="5">
        <v>33469665.800000001</v>
      </c>
      <c r="O18" s="5">
        <v>4095590699.1999998</v>
      </c>
      <c r="P18" s="5">
        <v>182106567</v>
      </c>
      <c r="Q18" s="5">
        <v>182106567</v>
      </c>
      <c r="R18" s="6">
        <f t="shared" si="0"/>
        <v>585413665.80000019</v>
      </c>
      <c r="S18" s="7">
        <f t="shared" si="1"/>
        <v>0.87493844906935903</v>
      </c>
      <c r="T18" s="7">
        <f t="shared" si="2"/>
        <v>3.8903310657348637E-2</v>
      </c>
      <c r="U18" s="7">
        <f t="shared" si="3"/>
        <v>3.8903310657348637E-2</v>
      </c>
      <c r="V18" s="3"/>
      <c r="W18" s="3"/>
      <c r="X18" s="3"/>
      <c r="Y18" s="3"/>
      <c r="Z18" s="3"/>
    </row>
    <row r="19" spans="1:26" ht="54.95" customHeight="1" thickTop="1" thickBot="1" x14ac:dyDescent="0.3">
      <c r="A19" s="4" t="s">
        <v>22</v>
      </c>
      <c r="B19" s="4" t="s">
        <v>28</v>
      </c>
      <c r="C19" s="4" t="s">
        <v>24</v>
      </c>
      <c r="D19" s="4" t="s">
        <v>32</v>
      </c>
      <c r="E19" s="4" t="s">
        <v>17</v>
      </c>
      <c r="F19" s="4" t="s">
        <v>20</v>
      </c>
      <c r="G19" s="4" t="s">
        <v>19</v>
      </c>
      <c r="H19" s="2" t="s">
        <v>51</v>
      </c>
      <c r="I19" s="5">
        <v>5020620249</v>
      </c>
      <c r="J19" s="5">
        <v>0</v>
      </c>
      <c r="K19" s="5">
        <v>0</v>
      </c>
      <c r="L19" s="5">
        <v>5020620249</v>
      </c>
      <c r="M19" s="5">
        <v>2255669511</v>
      </c>
      <c r="N19" s="5">
        <v>2764950738</v>
      </c>
      <c r="O19" s="5">
        <v>2074992265</v>
      </c>
      <c r="P19" s="5">
        <v>1390479207</v>
      </c>
      <c r="Q19" s="5">
        <v>1376805582</v>
      </c>
      <c r="R19" s="6">
        <f t="shared" si="0"/>
        <v>2945627984</v>
      </c>
      <c r="S19" s="7">
        <f t="shared" si="1"/>
        <v>0.41329400792925813</v>
      </c>
      <c r="T19" s="7">
        <f t="shared" si="2"/>
        <v>0.2769536706698647</v>
      </c>
      <c r="U19" s="7">
        <f t="shared" si="3"/>
        <v>0.2742301774913628</v>
      </c>
      <c r="V19" s="3"/>
      <c r="W19" s="3"/>
      <c r="X19" s="3"/>
      <c r="Y19" s="3"/>
      <c r="Z19" s="3"/>
    </row>
    <row r="20" spans="1:26" ht="54.95" customHeight="1" thickTop="1" thickBot="1" x14ac:dyDescent="0.3">
      <c r="A20" s="4" t="s">
        <v>22</v>
      </c>
      <c r="B20" s="4" t="s">
        <v>52</v>
      </c>
      <c r="C20" s="4" t="s">
        <v>24</v>
      </c>
      <c r="D20" s="4" t="s">
        <v>53</v>
      </c>
      <c r="E20" s="4" t="s">
        <v>17</v>
      </c>
      <c r="F20" s="4" t="s">
        <v>20</v>
      </c>
      <c r="G20" s="4" t="s">
        <v>19</v>
      </c>
      <c r="H20" s="2" t="s">
        <v>54</v>
      </c>
      <c r="I20" s="5">
        <v>163050000</v>
      </c>
      <c r="J20" s="5">
        <v>0</v>
      </c>
      <c r="K20" s="5">
        <v>0</v>
      </c>
      <c r="L20" s="5">
        <v>163050000</v>
      </c>
      <c r="M20" s="5">
        <v>159050000</v>
      </c>
      <c r="N20" s="5">
        <v>4000000</v>
      </c>
      <c r="O20" s="5">
        <v>61231249</v>
      </c>
      <c r="P20" s="5">
        <v>14183325</v>
      </c>
      <c r="Q20" s="5">
        <v>14183325</v>
      </c>
      <c r="R20" s="6">
        <f t="shared" si="0"/>
        <v>101818751</v>
      </c>
      <c r="S20" s="7">
        <f t="shared" si="1"/>
        <v>0.37553663906777063</v>
      </c>
      <c r="T20" s="7">
        <f t="shared" si="2"/>
        <v>8.6987580496780126E-2</v>
      </c>
      <c r="U20" s="7">
        <f t="shared" si="3"/>
        <v>8.6987580496780126E-2</v>
      </c>
      <c r="V20" s="3"/>
      <c r="W20" s="3"/>
      <c r="X20" s="3"/>
      <c r="Y20" s="3"/>
      <c r="Z20" s="3"/>
    </row>
    <row r="21" spans="1:26" ht="92.25" customHeight="1" thickTop="1" thickBot="1" x14ac:dyDescent="0.3">
      <c r="A21" s="4" t="s">
        <v>22</v>
      </c>
      <c r="B21" s="4" t="s">
        <v>52</v>
      </c>
      <c r="C21" s="4" t="s">
        <v>24</v>
      </c>
      <c r="D21" s="4" t="s">
        <v>55</v>
      </c>
      <c r="E21" s="4" t="s">
        <v>17</v>
      </c>
      <c r="F21" s="4" t="s">
        <v>20</v>
      </c>
      <c r="G21" s="4" t="s">
        <v>19</v>
      </c>
      <c r="H21" s="2" t="s">
        <v>56</v>
      </c>
      <c r="I21" s="5">
        <v>300000000</v>
      </c>
      <c r="J21" s="5">
        <v>0</v>
      </c>
      <c r="K21" s="5">
        <v>0</v>
      </c>
      <c r="L21" s="5">
        <v>300000000</v>
      </c>
      <c r="M21" s="5">
        <v>208500000</v>
      </c>
      <c r="N21" s="5">
        <v>91500000</v>
      </c>
      <c r="O21" s="5">
        <v>96500000</v>
      </c>
      <c r="P21" s="5">
        <v>22656521</v>
      </c>
      <c r="Q21" s="5">
        <v>22656521</v>
      </c>
      <c r="R21" s="6">
        <f t="shared" si="0"/>
        <v>203500000</v>
      </c>
      <c r="S21" s="7">
        <f t="shared" si="1"/>
        <v>0.32166666666666666</v>
      </c>
      <c r="T21" s="7">
        <f t="shared" si="2"/>
        <v>7.5521736666666672E-2</v>
      </c>
      <c r="U21" s="7">
        <f t="shared" si="3"/>
        <v>7.5521736666666672E-2</v>
      </c>
      <c r="V21" s="3"/>
      <c r="W21" s="3"/>
      <c r="X21" s="3"/>
      <c r="Y21" s="3"/>
      <c r="Z21" s="3"/>
    </row>
    <row r="22" spans="1:26" ht="79.5" customHeight="1" thickTop="1" thickBot="1" x14ac:dyDescent="0.3">
      <c r="A22" s="4" t="s">
        <v>22</v>
      </c>
      <c r="B22" s="4" t="s">
        <v>52</v>
      </c>
      <c r="C22" s="4" t="s">
        <v>24</v>
      </c>
      <c r="D22" s="4" t="s">
        <v>57</v>
      </c>
      <c r="E22" s="4" t="s">
        <v>17</v>
      </c>
      <c r="F22" s="4" t="s">
        <v>20</v>
      </c>
      <c r="G22" s="4" t="s">
        <v>19</v>
      </c>
      <c r="H22" s="2" t="s">
        <v>58</v>
      </c>
      <c r="I22" s="5">
        <v>144200573</v>
      </c>
      <c r="J22" s="5">
        <v>0</v>
      </c>
      <c r="K22" s="5">
        <v>0</v>
      </c>
      <c r="L22" s="5">
        <v>144200573</v>
      </c>
      <c r="M22" s="5">
        <v>78776203</v>
      </c>
      <c r="N22" s="5">
        <v>65424370</v>
      </c>
      <c r="O22" s="5">
        <v>78776203</v>
      </c>
      <c r="P22" s="5">
        <v>30000000</v>
      </c>
      <c r="Q22" s="5">
        <v>30000000</v>
      </c>
      <c r="R22" s="6">
        <f t="shared" si="0"/>
        <v>65424370</v>
      </c>
      <c r="S22" s="7">
        <f t="shared" si="1"/>
        <v>0.54629604696508383</v>
      </c>
      <c r="T22" s="7">
        <f t="shared" si="2"/>
        <v>0.20804355610986372</v>
      </c>
      <c r="U22" s="7">
        <f t="shared" si="3"/>
        <v>0.20804355610986372</v>
      </c>
      <c r="V22" s="3"/>
      <c r="W22" s="3"/>
      <c r="X22" s="3"/>
      <c r="Y22" s="3"/>
      <c r="Z22" s="3"/>
    </row>
    <row r="23" spans="1:26" ht="40.5" customHeight="1" thickTop="1" thickBot="1" x14ac:dyDescent="0.3">
      <c r="A23" s="22" t="s">
        <v>22</v>
      </c>
      <c r="B23" s="22"/>
      <c r="C23" s="22"/>
      <c r="D23" s="22"/>
      <c r="E23" s="22"/>
      <c r="F23" s="22"/>
      <c r="G23" s="22"/>
      <c r="H23" s="23" t="s">
        <v>68</v>
      </c>
      <c r="I23" s="24">
        <f t="shared" ref="I23:Q23" si="5">SUM(I11:I22)</f>
        <v>74504626505</v>
      </c>
      <c r="J23" s="24">
        <f t="shared" si="5"/>
        <v>25664580000</v>
      </c>
      <c r="K23" s="24">
        <f t="shared" si="5"/>
        <v>0</v>
      </c>
      <c r="L23" s="24">
        <f t="shared" si="5"/>
        <v>100169206505</v>
      </c>
      <c r="M23" s="24">
        <f t="shared" si="5"/>
        <v>90465488927.699997</v>
      </c>
      <c r="N23" s="24">
        <f t="shared" si="5"/>
        <v>9703717577.2999992</v>
      </c>
      <c r="O23" s="24">
        <f t="shared" si="5"/>
        <v>67945148468.699997</v>
      </c>
      <c r="P23" s="24">
        <f t="shared" si="5"/>
        <v>20498766826.5</v>
      </c>
      <c r="Q23" s="24">
        <f t="shared" si="5"/>
        <v>20387802472.5</v>
      </c>
      <c r="R23" s="25">
        <f t="shared" si="0"/>
        <v>32224058036.300003</v>
      </c>
      <c r="S23" s="26">
        <f t="shared" si="1"/>
        <v>0.67830375061729653</v>
      </c>
      <c r="T23" s="26">
        <f t="shared" si="2"/>
        <v>0.20464140170139805</v>
      </c>
      <c r="U23" s="26">
        <f t="shared" si="3"/>
        <v>0.20353363257881385</v>
      </c>
      <c r="V23" s="3"/>
      <c r="W23" s="3"/>
      <c r="X23" s="3"/>
      <c r="Y23" s="3"/>
      <c r="Z23" s="3"/>
    </row>
    <row r="24" spans="1:26" ht="66" customHeight="1" thickTop="1" thickBot="1" x14ac:dyDescent="0.3">
      <c r="A24" s="4" t="s">
        <v>22</v>
      </c>
      <c r="B24" s="4" t="s">
        <v>59</v>
      </c>
      <c r="C24" s="4" t="s">
        <v>24</v>
      </c>
      <c r="D24" s="4" t="s">
        <v>53</v>
      </c>
      <c r="E24" s="4" t="s">
        <v>17</v>
      </c>
      <c r="F24" s="4" t="s">
        <v>20</v>
      </c>
      <c r="G24" s="4" t="s">
        <v>19</v>
      </c>
      <c r="H24" s="2" t="s">
        <v>60</v>
      </c>
      <c r="I24" s="5">
        <v>2029220718</v>
      </c>
      <c r="J24" s="5">
        <v>0</v>
      </c>
      <c r="K24" s="5">
        <v>0</v>
      </c>
      <c r="L24" s="5">
        <v>2029220718</v>
      </c>
      <c r="M24" s="5">
        <v>2026204820.8</v>
      </c>
      <c r="N24" s="5">
        <v>3015897.2</v>
      </c>
      <c r="O24" s="5">
        <v>1307090418.8</v>
      </c>
      <c r="P24" s="5">
        <v>651636967</v>
      </c>
      <c r="Q24" s="5">
        <v>595841447</v>
      </c>
      <c r="R24" s="6">
        <f t="shared" si="0"/>
        <v>722130299.20000005</v>
      </c>
      <c r="S24" s="7">
        <f t="shared" si="1"/>
        <v>0.64413417781791049</v>
      </c>
      <c r="T24" s="7">
        <f t="shared" si="2"/>
        <v>0.32112670702586432</v>
      </c>
      <c r="U24" s="7">
        <f t="shared" si="3"/>
        <v>0.29363067394032</v>
      </c>
      <c r="V24" s="3"/>
      <c r="W24" s="3"/>
      <c r="X24" s="3"/>
      <c r="Y24" s="3"/>
      <c r="Z24" s="3"/>
    </row>
    <row r="25" spans="1:26" ht="60" customHeight="1" thickTop="1" thickBot="1" x14ac:dyDescent="0.3">
      <c r="A25" s="4" t="s">
        <v>22</v>
      </c>
      <c r="B25" s="4" t="s">
        <v>59</v>
      </c>
      <c r="C25" s="4" t="s">
        <v>24</v>
      </c>
      <c r="D25" s="4" t="s">
        <v>55</v>
      </c>
      <c r="E25" s="4" t="s">
        <v>17</v>
      </c>
      <c r="F25" s="4" t="s">
        <v>20</v>
      </c>
      <c r="G25" s="4" t="s">
        <v>19</v>
      </c>
      <c r="H25" s="2" t="s">
        <v>61</v>
      </c>
      <c r="I25" s="5">
        <v>1278000000</v>
      </c>
      <c r="J25" s="5">
        <v>0</v>
      </c>
      <c r="K25" s="5">
        <v>0</v>
      </c>
      <c r="L25" s="5">
        <v>1278000000</v>
      </c>
      <c r="M25" s="5">
        <v>1260477039</v>
      </c>
      <c r="N25" s="5">
        <v>17522961</v>
      </c>
      <c r="O25" s="5">
        <v>1141171092</v>
      </c>
      <c r="P25" s="5">
        <v>271631695</v>
      </c>
      <c r="Q25" s="5">
        <v>271631695</v>
      </c>
      <c r="R25" s="6">
        <f t="shared" si="0"/>
        <v>136828908</v>
      </c>
      <c r="S25" s="7">
        <f t="shared" si="1"/>
        <v>0.89293512676056341</v>
      </c>
      <c r="T25" s="7">
        <f t="shared" si="2"/>
        <v>0.21254436228482004</v>
      </c>
      <c r="U25" s="7">
        <f t="shared" si="3"/>
        <v>0.21254436228482004</v>
      </c>
      <c r="V25" s="3"/>
      <c r="W25" s="3"/>
      <c r="X25" s="3"/>
      <c r="Y25" s="3"/>
      <c r="Z25" s="3"/>
    </row>
    <row r="26" spans="1:26" ht="40.5" customHeight="1" thickTop="1" thickBot="1" x14ac:dyDescent="0.3">
      <c r="A26" s="22" t="s">
        <v>22</v>
      </c>
      <c r="B26" s="22"/>
      <c r="C26" s="22"/>
      <c r="D26" s="22"/>
      <c r="E26" s="22"/>
      <c r="F26" s="22"/>
      <c r="G26" s="22"/>
      <c r="H26" s="23" t="s">
        <v>69</v>
      </c>
      <c r="I26" s="24">
        <f>+I24+I25</f>
        <v>3307220718</v>
      </c>
      <c r="J26" s="24">
        <f t="shared" ref="J26:Q26" si="6">+J24+J25</f>
        <v>0</v>
      </c>
      <c r="K26" s="24">
        <f t="shared" si="6"/>
        <v>0</v>
      </c>
      <c r="L26" s="24">
        <f t="shared" si="6"/>
        <v>3307220718</v>
      </c>
      <c r="M26" s="24">
        <f t="shared" si="6"/>
        <v>3286681859.8000002</v>
      </c>
      <c r="N26" s="24">
        <f t="shared" si="6"/>
        <v>20538858.199999999</v>
      </c>
      <c r="O26" s="24">
        <f t="shared" si="6"/>
        <v>2448261510.8000002</v>
      </c>
      <c r="P26" s="24">
        <f t="shared" si="6"/>
        <v>923268662</v>
      </c>
      <c r="Q26" s="24">
        <f t="shared" si="6"/>
        <v>867473142</v>
      </c>
      <c r="R26" s="25">
        <f t="shared" si="0"/>
        <v>858959207.19999981</v>
      </c>
      <c r="S26" s="26">
        <f t="shared" si="1"/>
        <v>0.74027762872765124</v>
      </c>
      <c r="T26" s="26">
        <f t="shared" si="2"/>
        <v>0.27916753695179286</v>
      </c>
      <c r="U26" s="26">
        <f t="shared" si="3"/>
        <v>0.26229671859475817</v>
      </c>
      <c r="V26" s="3"/>
      <c r="W26" s="3"/>
      <c r="X26" s="3"/>
      <c r="Y26" s="3"/>
    </row>
    <row r="27" spans="1:26" ht="54.95" customHeight="1" thickTop="1" thickBot="1" x14ac:dyDescent="0.3">
      <c r="A27" s="4" t="s">
        <v>22</v>
      </c>
      <c r="B27" s="4" t="s">
        <v>28</v>
      </c>
      <c r="C27" s="4" t="s">
        <v>24</v>
      </c>
      <c r="D27" s="4" t="s">
        <v>33</v>
      </c>
      <c r="E27" s="4" t="s">
        <v>17</v>
      </c>
      <c r="F27" s="4" t="s">
        <v>20</v>
      </c>
      <c r="G27" s="4" t="s">
        <v>19</v>
      </c>
      <c r="H27" s="2" t="s">
        <v>34</v>
      </c>
      <c r="I27" s="5">
        <v>4065450055</v>
      </c>
      <c r="J27" s="5">
        <v>0</v>
      </c>
      <c r="K27" s="5">
        <v>0</v>
      </c>
      <c r="L27" s="5">
        <v>4065450055</v>
      </c>
      <c r="M27" s="5">
        <v>2651476940.5500002</v>
      </c>
      <c r="N27" s="5">
        <v>1413973114.45</v>
      </c>
      <c r="O27" s="5">
        <v>2367680072.5500002</v>
      </c>
      <c r="P27" s="5">
        <v>756118987.60000002</v>
      </c>
      <c r="Q27" s="5">
        <v>746291233.60000002</v>
      </c>
      <c r="R27" s="6">
        <f t="shared" si="0"/>
        <v>1697769982.4499998</v>
      </c>
      <c r="S27" s="7">
        <f t="shared" si="1"/>
        <v>0.5823906432297814</v>
      </c>
      <c r="T27" s="7">
        <f t="shared" si="2"/>
        <v>0.18598653958866554</v>
      </c>
      <c r="U27" s="7">
        <f t="shared" si="3"/>
        <v>0.18356915556794365</v>
      </c>
      <c r="V27" s="3"/>
      <c r="W27" s="3"/>
    </row>
    <row r="28" spans="1:26" ht="54.95" customHeight="1" thickTop="1" thickBot="1" x14ac:dyDescent="0.3">
      <c r="A28" s="4" t="s">
        <v>22</v>
      </c>
      <c r="B28" s="4" t="s">
        <v>28</v>
      </c>
      <c r="C28" s="4" t="s">
        <v>24</v>
      </c>
      <c r="D28" s="4" t="s">
        <v>45</v>
      </c>
      <c r="E28" s="4" t="s">
        <v>17</v>
      </c>
      <c r="F28" s="4" t="s">
        <v>18</v>
      </c>
      <c r="G28" s="4" t="s">
        <v>19</v>
      </c>
      <c r="H28" s="2" t="s">
        <v>46</v>
      </c>
      <c r="I28" s="5">
        <v>134601300000</v>
      </c>
      <c r="J28" s="5">
        <v>0</v>
      </c>
      <c r="K28" s="5">
        <v>0</v>
      </c>
      <c r="L28" s="5">
        <v>134601300000</v>
      </c>
      <c r="M28" s="5">
        <v>134601300000</v>
      </c>
      <c r="N28" s="5">
        <v>0</v>
      </c>
      <c r="O28" s="5">
        <v>134601300000</v>
      </c>
      <c r="P28" s="5">
        <v>0</v>
      </c>
      <c r="Q28" s="5">
        <v>0</v>
      </c>
      <c r="R28" s="6">
        <f t="shared" si="0"/>
        <v>0</v>
      </c>
      <c r="S28" s="7">
        <f t="shared" si="1"/>
        <v>1</v>
      </c>
      <c r="T28" s="7">
        <f t="shared" si="2"/>
        <v>0</v>
      </c>
      <c r="U28" s="7">
        <f t="shared" si="3"/>
        <v>0</v>
      </c>
      <c r="V28" s="3"/>
      <c r="W28" s="3"/>
    </row>
    <row r="29" spans="1:26" ht="66.75" customHeight="1" thickTop="1" thickBot="1" x14ac:dyDescent="0.3">
      <c r="A29" s="4" t="s">
        <v>22</v>
      </c>
      <c r="B29" s="4" t="s">
        <v>28</v>
      </c>
      <c r="C29" s="4" t="s">
        <v>24</v>
      </c>
      <c r="D29" s="4" t="s">
        <v>45</v>
      </c>
      <c r="E29" s="4" t="s">
        <v>17</v>
      </c>
      <c r="F29" s="4" t="s">
        <v>20</v>
      </c>
      <c r="G29" s="4" t="s">
        <v>19</v>
      </c>
      <c r="H29" s="2" t="s">
        <v>46</v>
      </c>
      <c r="I29" s="5">
        <v>0</v>
      </c>
      <c r="J29" s="5">
        <v>30000000000</v>
      </c>
      <c r="K29" s="5">
        <v>0</v>
      </c>
      <c r="L29" s="5">
        <v>30000000000</v>
      </c>
      <c r="M29" s="5">
        <v>30000000000</v>
      </c>
      <c r="N29" s="5">
        <v>0</v>
      </c>
      <c r="O29" s="5">
        <v>30000000000</v>
      </c>
      <c r="P29" s="5">
        <v>0</v>
      </c>
      <c r="Q29" s="5">
        <v>0</v>
      </c>
      <c r="R29" s="6">
        <f t="shared" si="0"/>
        <v>0</v>
      </c>
      <c r="S29" s="7">
        <f t="shared" si="1"/>
        <v>1</v>
      </c>
      <c r="T29" s="7">
        <f t="shared" si="2"/>
        <v>0</v>
      </c>
      <c r="U29" s="7">
        <f t="shared" si="3"/>
        <v>0</v>
      </c>
      <c r="V29" s="3"/>
      <c r="W29" s="3"/>
    </row>
    <row r="30" spans="1:26" ht="34.5" customHeight="1" thickTop="1" thickBot="1" x14ac:dyDescent="0.3">
      <c r="A30" s="27" t="s">
        <v>22</v>
      </c>
      <c r="B30" s="27"/>
      <c r="C30" s="27"/>
      <c r="D30" s="27"/>
      <c r="E30" s="27"/>
      <c r="F30" s="27"/>
      <c r="G30" s="27"/>
      <c r="H30" s="28" t="s">
        <v>70</v>
      </c>
      <c r="I30" s="29">
        <f>SUM(I27:I29)</f>
        <v>138666750055</v>
      </c>
      <c r="J30" s="29">
        <f t="shared" ref="J30:Q30" si="7">SUM(J27:J29)</f>
        <v>30000000000</v>
      </c>
      <c r="K30" s="29">
        <f t="shared" si="7"/>
        <v>0</v>
      </c>
      <c r="L30" s="29">
        <f t="shared" si="7"/>
        <v>168666750055</v>
      </c>
      <c r="M30" s="29">
        <f t="shared" si="7"/>
        <v>167252776940.54999</v>
      </c>
      <c r="N30" s="29">
        <f t="shared" si="7"/>
        <v>1413973114.45</v>
      </c>
      <c r="O30" s="29">
        <f t="shared" si="7"/>
        <v>166968980072.54999</v>
      </c>
      <c r="P30" s="29">
        <f t="shared" si="7"/>
        <v>756118987.60000002</v>
      </c>
      <c r="Q30" s="29">
        <f t="shared" si="7"/>
        <v>746291233.60000002</v>
      </c>
      <c r="R30" s="25">
        <f t="shared" si="0"/>
        <v>1697769982.4500122</v>
      </c>
      <c r="S30" s="26">
        <f t="shared" si="1"/>
        <v>0.98993417504104164</v>
      </c>
      <c r="T30" s="26">
        <f t="shared" si="2"/>
        <v>4.4829166824726253E-3</v>
      </c>
      <c r="U30" s="26">
        <f t="shared" si="3"/>
        <v>4.4246493950742772E-3</v>
      </c>
    </row>
    <row r="31" spans="1:26" ht="37.5" customHeight="1" thickTop="1" thickBot="1" x14ac:dyDescent="0.3">
      <c r="A31" s="8"/>
      <c r="B31" s="8"/>
      <c r="C31" s="8"/>
      <c r="D31" s="8"/>
      <c r="E31" s="8"/>
      <c r="F31" s="8"/>
      <c r="G31" s="8"/>
      <c r="H31" s="9" t="s">
        <v>78</v>
      </c>
      <c r="I31" s="6">
        <f t="shared" ref="I31:Q31" si="8">+I10+I23+I26+I30</f>
        <v>251446291660</v>
      </c>
      <c r="J31" s="6">
        <f t="shared" si="8"/>
        <v>55664580000</v>
      </c>
      <c r="K31" s="6">
        <f t="shared" si="8"/>
        <v>0</v>
      </c>
      <c r="L31" s="6">
        <f t="shared" si="8"/>
        <v>307110871660</v>
      </c>
      <c r="M31" s="6">
        <f t="shared" si="8"/>
        <v>295194710560.64001</v>
      </c>
      <c r="N31" s="6">
        <f t="shared" si="8"/>
        <v>11916161099.360001</v>
      </c>
      <c r="O31" s="6">
        <f t="shared" si="8"/>
        <v>269104545602.19</v>
      </c>
      <c r="P31" s="6">
        <f t="shared" si="8"/>
        <v>24706945356.219997</v>
      </c>
      <c r="Q31" s="6">
        <f t="shared" si="8"/>
        <v>24273481829.209999</v>
      </c>
      <c r="R31" s="6">
        <f t="shared" si="0"/>
        <v>38006326057.809998</v>
      </c>
      <c r="S31" s="7">
        <f t="shared" si="1"/>
        <v>0.87624558566625244</v>
      </c>
      <c r="T31" s="7">
        <f t="shared" si="2"/>
        <v>8.0449595361680518E-2</v>
      </c>
      <c r="U31" s="7">
        <f t="shared" si="3"/>
        <v>7.9038171778181066E-2</v>
      </c>
      <c r="V31" s="10"/>
      <c r="W31" s="10"/>
    </row>
    <row r="32" spans="1:26" ht="15.75" thickTop="1" x14ac:dyDescent="0.25">
      <c r="A32" s="16" t="s">
        <v>75</v>
      </c>
      <c r="B32" s="16"/>
      <c r="C32" s="16"/>
      <c r="D32" s="16"/>
      <c r="E32" s="18"/>
      <c r="F32" s="17"/>
      <c r="G32" s="17"/>
      <c r="H32" s="16"/>
      <c r="I32" s="16"/>
      <c r="J32" s="16"/>
      <c r="K32" s="19"/>
      <c r="L32" s="19"/>
      <c r="M32" s="20"/>
      <c r="N32" s="20"/>
      <c r="O32" s="20"/>
      <c r="P32" s="20"/>
      <c r="Q32" s="20"/>
      <c r="R32" s="21"/>
    </row>
    <row r="33" spans="1:21" x14ac:dyDescent="0.25">
      <c r="A33" s="16" t="s">
        <v>76</v>
      </c>
      <c r="B33" s="16"/>
      <c r="C33" s="16"/>
      <c r="D33" s="16"/>
      <c r="E33" s="18"/>
      <c r="F33" s="17"/>
      <c r="G33" s="17"/>
      <c r="H33" s="16"/>
      <c r="I33" s="16"/>
      <c r="J33" s="16"/>
      <c r="K33" s="19"/>
      <c r="L33" s="19"/>
      <c r="M33" s="20"/>
      <c r="N33" s="20"/>
      <c r="O33" s="20"/>
      <c r="P33" s="20"/>
      <c r="Q33" s="20"/>
      <c r="R33" s="21"/>
    </row>
    <row r="34" spans="1:21" x14ac:dyDescent="0.25">
      <c r="A34" s="16" t="s">
        <v>77</v>
      </c>
      <c r="B34" s="16"/>
      <c r="C34" s="16"/>
      <c r="D34" s="16"/>
      <c r="E34" s="18"/>
      <c r="F34" s="17"/>
      <c r="G34" s="17"/>
      <c r="H34" s="16"/>
      <c r="I34" s="16"/>
      <c r="J34" s="16"/>
      <c r="K34" s="19"/>
      <c r="L34" s="19"/>
      <c r="M34" s="20"/>
      <c r="N34" s="20"/>
      <c r="O34" s="20"/>
      <c r="P34" s="20"/>
      <c r="Q34" s="20"/>
      <c r="R34" s="21"/>
    </row>
    <row r="35" spans="1:21" x14ac:dyDescent="0.25">
      <c r="A35" s="16" t="s">
        <v>79</v>
      </c>
      <c r="B35" s="16"/>
      <c r="C35" s="16"/>
      <c r="D35" s="16"/>
      <c r="E35" s="16"/>
      <c r="F35" s="16"/>
      <c r="G35" s="16"/>
      <c r="H35" s="16"/>
      <c r="I35" s="16"/>
      <c r="J35" s="16"/>
      <c r="K35" s="16"/>
      <c r="L35" s="16"/>
      <c r="M35" s="20"/>
      <c r="N35" s="20"/>
      <c r="O35" s="20"/>
      <c r="P35" s="20"/>
      <c r="Q35" s="20"/>
      <c r="R35" s="21"/>
      <c r="S35" s="1"/>
    </row>
    <row r="36" spans="1:21" x14ac:dyDescent="0.25">
      <c r="A36" s="16" t="s">
        <v>80</v>
      </c>
      <c r="B36" s="16"/>
      <c r="C36" s="16"/>
      <c r="D36" s="16"/>
      <c r="E36" s="16"/>
      <c r="F36" s="16"/>
      <c r="G36" s="16"/>
      <c r="H36" s="16"/>
      <c r="I36" s="16"/>
      <c r="J36" s="16"/>
      <c r="K36" s="16"/>
      <c r="L36" s="16"/>
      <c r="M36" s="20"/>
      <c r="N36" s="20"/>
      <c r="O36" s="20"/>
    </row>
    <row r="38" spans="1:21" x14ac:dyDescent="0.25">
      <c r="T38" s="1"/>
      <c r="U38" s="1"/>
    </row>
    <row r="63" ht="35.1" customHeight="1" x14ac:dyDescent="0.25"/>
    <row r="64" ht="35.1" customHeight="1" x14ac:dyDescent="0.25"/>
    <row r="65" ht="35.1" customHeight="1" x14ac:dyDescent="0.25"/>
    <row r="66" ht="35.1" customHeight="1" x14ac:dyDescent="0.25"/>
    <row r="67" ht="35.1" customHeight="1" x14ac:dyDescent="0.25"/>
    <row r="68" ht="35.1" customHeight="1" x14ac:dyDescent="0.25"/>
    <row r="69" ht="35.1" customHeight="1" x14ac:dyDescent="0.25"/>
    <row r="70" ht="35.1" customHeight="1" x14ac:dyDescent="0.25"/>
    <row r="71" ht="35.1" customHeight="1" x14ac:dyDescent="0.25"/>
    <row r="72" ht="35.1" customHeight="1" x14ac:dyDescent="0.25"/>
    <row r="73" ht="35.1" customHeight="1" x14ac:dyDescent="0.25"/>
    <row r="74" ht="35.1" customHeight="1" x14ac:dyDescent="0.25"/>
    <row r="75" ht="35.1" customHeight="1" x14ac:dyDescent="0.25"/>
    <row r="76" ht="35.1" customHeight="1" x14ac:dyDescent="0.25"/>
    <row r="77" ht="35.1" customHeight="1" x14ac:dyDescent="0.25"/>
  </sheetData>
  <mergeCells count="4">
    <mergeCell ref="A2:U2"/>
    <mergeCell ref="A3:U3"/>
    <mergeCell ref="A4:U4"/>
    <mergeCell ref="R5:U5"/>
  </mergeCells>
  <printOptions horizontalCentered="1"/>
  <pageMargins left="0.19685039370078741" right="0" top="0.98425196850393704" bottom="0.98425196850393704"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INVERSION</vt:lpstr>
      <vt:lpstr>INVERSION!Títulos_a_imprimir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2021-07-06T02:06:24Z</cp:lastPrinted>
  <dcterms:created xsi:type="dcterms:W3CDTF">2021-07-01T11:48:37Z</dcterms:created>
  <dcterms:modified xsi:type="dcterms:W3CDTF">2021-07-06T13:19:25Z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