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JULIO DE 2021\PDF\"/>
    </mc:Choice>
  </mc:AlternateContent>
  <bookViews>
    <workbookView xWindow="240" yWindow="120" windowWidth="18060" windowHeight="7050"/>
  </bookViews>
  <sheets>
    <sheet name="DIRECCION DE COMERCIO EXTERIOR" sheetId="1" r:id="rId1"/>
  </sheets>
  <definedNames>
    <definedName name="_xlnm.Print_Titles" localSheetId="0">'DIRECCION DE COMERCIO EXTERIOR'!$4:$4</definedName>
  </definedNames>
  <calcPr calcId="152511"/>
</workbook>
</file>

<file path=xl/calcChain.xml><?xml version="1.0" encoding="utf-8"?>
<calcChain xmlns="http://schemas.openxmlformats.org/spreadsheetml/2006/main">
  <c r="O20" i="1" l="1"/>
  <c r="X20" i="1" s="1"/>
  <c r="O18" i="1"/>
  <c r="X18" i="1" s="1"/>
  <c r="O16" i="1"/>
  <c r="X16" i="1" s="1"/>
  <c r="O14" i="1"/>
  <c r="X14" i="1" s="1"/>
  <c r="O12" i="1"/>
  <c r="U12" i="1" s="1"/>
  <c r="O11" i="1"/>
  <c r="U11" i="1" s="1"/>
  <c r="O10" i="1"/>
  <c r="U10" i="1" s="1"/>
  <c r="O9" i="1"/>
  <c r="U9" i="1" s="1"/>
  <c r="T19" i="1"/>
  <c r="S19" i="1"/>
  <c r="R19" i="1"/>
  <c r="Q19" i="1"/>
  <c r="P19" i="1"/>
  <c r="N19" i="1"/>
  <c r="M19" i="1"/>
  <c r="L19" i="1"/>
  <c r="K19" i="1"/>
  <c r="J19" i="1"/>
  <c r="T17" i="1"/>
  <c r="S17" i="1"/>
  <c r="R17" i="1"/>
  <c r="Q17" i="1"/>
  <c r="P17" i="1"/>
  <c r="N17" i="1"/>
  <c r="M17" i="1"/>
  <c r="L17" i="1"/>
  <c r="K17" i="1"/>
  <c r="J17" i="1"/>
  <c r="O17" i="1" l="1"/>
  <c r="U17" i="1" s="1"/>
  <c r="V11" i="1"/>
  <c r="U14" i="1"/>
  <c r="U20" i="1"/>
  <c r="O19" i="1"/>
  <c r="U19" i="1" s="1"/>
  <c r="U16" i="1"/>
  <c r="V10" i="1"/>
  <c r="U18" i="1"/>
  <c r="W19" i="1"/>
  <c r="V9" i="1"/>
  <c r="W9" i="1"/>
  <c r="W10" i="1"/>
  <c r="W11" i="1"/>
  <c r="V14" i="1"/>
  <c r="V16" i="1"/>
  <c r="V18" i="1"/>
  <c r="V20" i="1"/>
  <c r="X9" i="1"/>
  <c r="X10" i="1"/>
  <c r="X11" i="1"/>
  <c r="W14" i="1"/>
  <c r="W16" i="1"/>
  <c r="W18" i="1"/>
  <c r="W20" i="1"/>
  <c r="T15" i="1"/>
  <c r="S15" i="1"/>
  <c r="R15" i="1"/>
  <c r="Q15" i="1"/>
  <c r="P15" i="1"/>
  <c r="N15" i="1"/>
  <c r="M15" i="1"/>
  <c r="L15" i="1"/>
  <c r="K15" i="1"/>
  <c r="J15" i="1"/>
  <c r="T13" i="1"/>
  <c r="S13" i="1"/>
  <c r="R13" i="1"/>
  <c r="Q13" i="1"/>
  <c r="P13" i="1"/>
  <c r="N13" i="1"/>
  <c r="M13" i="1"/>
  <c r="L13" i="1"/>
  <c r="K13" i="1"/>
  <c r="J13" i="1"/>
  <c r="T8" i="1"/>
  <c r="S8" i="1"/>
  <c r="R8" i="1"/>
  <c r="Q8" i="1"/>
  <c r="P8" i="1"/>
  <c r="N8" i="1"/>
  <c r="M8" i="1"/>
  <c r="L8" i="1"/>
  <c r="K8" i="1"/>
  <c r="J8" i="1"/>
  <c r="O15" i="1" l="1"/>
  <c r="U15" i="1" s="1"/>
  <c r="V17" i="1"/>
  <c r="X17" i="1"/>
  <c r="W17" i="1"/>
  <c r="K7" i="1"/>
  <c r="K21" i="1" s="1"/>
  <c r="V19" i="1"/>
  <c r="X19" i="1"/>
  <c r="M7" i="1"/>
  <c r="O8" i="1"/>
  <c r="U8" i="1" s="1"/>
  <c r="R7" i="1"/>
  <c r="V15" i="1"/>
  <c r="J7" i="1"/>
  <c r="J21" i="1" s="1"/>
  <c r="N7" i="1"/>
  <c r="N21" i="1" s="1"/>
  <c r="S7" i="1"/>
  <c r="W15" i="1"/>
  <c r="P7" i="1"/>
  <c r="P21" i="1" s="1"/>
  <c r="T7" i="1"/>
  <c r="O13" i="1"/>
  <c r="U13" i="1" s="1"/>
  <c r="X15" i="1"/>
  <c r="L7" i="1"/>
  <c r="L21" i="1" s="1"/>
  <c r="Q7" i="1"/>
  <c r="Q21" i="1" s="1"/>
  <c r="V13" i="1" l="1"/>
  <c r="W8" i="1"/>
  <c r="W13" i="1"/>
  <c r="S21" i="1"/>
  <c r="X13" i="1"/>
  <c r="M21" i="1"/>
  <c r="O21" i="1" s="1"/>
  <c r="O7" i="1"/>
  <c r="U7" i="1" s="1"/>
  <c r="V8" i="1"/>
  <c r="T21" i="1"/>
  <c r="X8" i="1"/>
  <c r="R21" i="1"/>
  <c r="V7" i="1"/>
  <c r="X7" i="1" l="1"/>
  <c r="U21" i="1"/>
  <c r="X21" i="1"/>
  <c r="W7" i="1"/>
  <c r="V21" i="1"/>
  <c r="W21" i="1"/>
</calcChain>
</file>

<file path=xl/sharedStrings.xml><?xml version="1.0" encoding="utf-8"?>
<sst xmlns="http://schemas.openxmlformats.org/spreadsheetml/2006/main" count="125" uniqueCount="61">
  <si>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</si>
  <si>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</si>
  <si>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</si>
  <si>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</si>
  <si>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</si>
  <si>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</si>
  <si>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</si>
  <si>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</si>
  <si>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</si>
  <si>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</si>
  <si>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</si>
  <si>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</si>
  <si>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</si>
  <si>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</si>
  <si>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</si>
  <si>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</si>
  <si>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</si>
  <si>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</si>
  <si>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</si>
  <si>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</si>
  <si>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</si>
  <si>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</si>
  <si>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</si>
  <si>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</si>
  <si>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</si>
  <si>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</si>
  <si>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</si>
  <si>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</si>
  <si>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</si>
  <si>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</si>
  <si>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</si>
  <si>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</si>
  <si>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</si>
  <si>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</si>
  <si>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</si>
  <si>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</si>
  <si>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</si>
  <si>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</si>
  <si>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</si>
  <si>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</si>
  <si>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</si>
  <si>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</si>
  <si>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</si>
  <si>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</si>
  <si>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TRANSFERENCIAS CORRIENTES</t>
  </si>
  <si>
    <t xml:space="preserve">GASTOS DE INVERSION </t>
  </si>
  <si>
    <t>TOTAL PRESUPUESTO A+C</t>
  </si>
  <si>
    <t xml:space="preserve">ADQUISICION DE BIENES Y SERVICIOS </t>
  </si>
  <si>
    <t>GASTOS POR TRIBUTOS, MULTAS, SANCIONES E INTERESES DE MORA</t>
  </si>
  <si>
    <t>APROPIACION SIN COMPROMETER</t>
  </si>
  <si>
    <t>APR. VIGENTE DESPUES DE BLOQUEOS</t>
  </si>
  <si>
    <t>COMP/ APR</t>
  </si>
  <si>
    <t>OBLIG/ APR</t>
  </si>
  <si>
    <t>PAGO/ APR</t>
  </si>
  <si>
    <t>MINISTERIO DE COMERCIO INDUSTRIA Y TURISMO</t>
  </si>
  <si>
    <t>EJECUCION PRESUPUESTAL ACUMULADA CON CORTE AL 31 DE JULIO DE 2021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</si>
  <si>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</si>
  <si>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</si>
  <si>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</si>
  <si>
    <t>UNIDAD EJECUTORA 3501-02 DIRECCION DE COMERCIO EXTERIOR</t>
  </si>
  <si>
    <t>FECHA DE GENERACION : AGOSTO 02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</si>
</sst>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11"/>
      <name val="Calibri"/>
      <family val="2"/>
    </font>
    <font>
      <b/>
      <sz val="9"/>
      <color theme="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b/>
      <sz val="7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10" fontId="3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/>
    <xf numFmtId="0" fontId="3" fillId="0" borderId="0" xfId="0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165" fontId="5" fillId="0" borderId="1" xfId="0" applyNumberFormat="1" applyFont="1" applyFill="1" applyBorder="1" applyAlignment="1">
      <alignment horizontal="right" vertical="center" wrapText="1" readingOrder="1"/>
    </xf>
    <xf numFmtId="165" fontId="6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/>
    <xf numFmtId="4" fontId="6" fillId="0" borderId="0" xfId="0" applyNumberFormat="1" applyFont="1" applyFill="1" applyBorder="1"/>
    <xf numFmtId="166" fontId="6" fillId="0" borderId="0" xfId="0" applyNumberFormat="1" applyFont="1" applyFill="1" applyBorder="1"/>
    <xf numFmtId="0" fontId="3" fillId="0" borderId="0" xfId="0" applyFont="1" applyFill="1" applyBorder="1" applyAlignment="1">
      <alignment horizontal="right" readingOrder="1"/>
    </xf>
    <xf numFmtId="0" fontId="5" fillId="0" borderId="0" xfId="0" applyFont="1" applyFill="1" applyBorder="1" applyAlignment="1">
      <alignment horizontal="right" vertical="center" wrapText="1" readingOrder="1"/>
    </xf>
    <xf numFmtId="164" fontId="5" fillId="0" borderId="0" xfId="0" applyNumberFormat="1" applyFont="1" applyFill="1" applyBorder="1" applyAlignment="1">
      <alignment horizontal="right" vertical="center" wrapText="1" readingOrder="1"/>
    </xf>
    <xf numFmtId="164" fontId="3" fillId="0" borderId="0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Continuous" vertical="center" wrapText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7" fillId="4" borderId="1" xfId="0" applyNumberFormat="1" applyFont="1" applyFill="1" applyBorder="1" applyAlignment="1">
      <alignment horizontal="center" vertical="center" wrapText="1" readingOrder="1"/>
    </xf>
    <xf numFmtId="0" fontId="7" fillId="4" borderId="1" xfId="0" applyNumberFormat="1" applyFont="1" applyFill="1" applyBorder="1" applyAlignment="1">
      <alignment horizontal="left" vertical="center" wrapText="1" readingOrder="1"/>
    </xf>
    <xf numFmtId="164" fontId="7" fillId="4" borderId="1" xfId="0" applyNumberFormat="1" applyFont="1" applyFill="1" applyBorder="1" applyAlignment="1">
      <alignment horizontal="right" vertical="center" wrapText="1" readingOrder="1"/>
    </xf>
    <xf numFmtId="165" fontId="7" fillId="4" borderId="1" xfId="0" applyNumberFormat="1" applyFont="1" applyFill="1" applyBorder="1" applyAlignment="1">
      <alignment horizontal="right" vertical="center" wrapText="1" readingOrder="1"/>
    </xf>
    <xf numFmtId="165" fontId="11" fillId="4" borderId="1" xfId="0" applyNumberFormat="1" applyFont="1" applyFill="1" applyBorder="1" applyAlignment="1">
      <alignment horizontal="right" vertical="center" wrapText="1"/>
    </xf>
    <xf numFmtId="10" fontId="11" fillId="4" borderId="1" xfId="0" applyNumberFormat="1" applyFont="1" applyFill="1" applyBorder="1" applyAlignment="1">
      <alignment horizontal="right" vertical="center" wrapText="1"/>
    </xf>
    <xf numFmtId="0" fontId="12" fillId="3" borderId="1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165" fontId="7" fillId="0" borderId="1" xfId="0" applyNumberFormat="1" applyFont="1" applyFill="1" applyBorder="1" applyAlignment="1">
      <alignment horizontal="right" vertical="center" wrapText="1" readingOrder="1"/>
    </xf>
    <xf numFmtId="165" fontId="11" fillId="0" borderId="1" xfId="0" applyNumberFormat="1" applyFont="1" applyFill="1" applyBorder="1" applyAlignment="1">
      <alignment horizontal="right" vertical="center" wrapText="1"/>
    </xf>
    <xf numFmtId="10" fontId="11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8</xdr:col>
      <xdr:colOff>142462</xdr:colOff>
      <xdr:row>2</xdr:row>
      <xdr:rowOff>95250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942812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8"/>
  <sheetViews>
    <sheetView showGridLines="0" tabSelected="1" topLeftCell="M14" workbookViewId="0">
      <selection activeCell="Z23" sqref="Z23"/>
    </sheetView>
  </sheetViews>
  <sheetFormatPr baseColWidth="10" defaultRowHeight="15"/>
  <cols>
    <col min="1" max="5" width="5.42578125" customWidth="1"/>
    <col min="6" max="6" width="7" customWidth="1"/>
    <col min="7" max="7" width="4.28515625" customWidth="1"/>
    <col min="8" max="8" width="3.5703125" customWidth="1"/>
    <col min="9" max="9" width="26.28515625" customWidth="1"/>
    <col min="10" max="10" width="15.28515625" customWidth="1"/>
    <col min="11" max="11" width="15.7109375" customWidth="1"/>
    <col min="12" max="12" width="13.28515625" customWidth="1"/>
    <col min="13" max="13" width="15.28515625" customWidth="1"/>
    <col min="14" max="14" width="15.140625" customWidth="1"/>
    <col min="15" max="15" width="15.7109375" customWidth="1"/>
    <col min="16" max="16" width="16.5703125" customWidth="1"/>
    <col min="17" max="17" width="14.28515625" customWidth="1"/>
    <col min="18" max="19" width="15.28515625" customWidth="1"/>
    <col min="20" max="20" width="15" customWidth="1"/>
    <col min="21" max="21" width="13.5703125" customWidth="1"/>
    <col min="22" max="23" width="6.7109375" customWidth="1"/>
    <col min="24" max="24" width="7.140625" customWidth="1"/>
  </cols>
  <sheetData>
    <row r="2" spans="1:25" ht="15.75">
      <c r="A2" s="28" t="s">
        <v>54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5" ht="15.75">
      <c r="A3" s="28" t="s">
        <v>55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5">
      <c r="A4" s="28" t="s">
        <v>59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5" ht="22.5" customHeight="1" thickBot="1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/>
      <c r="P5" s="1" t="s">
        <v>0</v>
      </c>
      <c r="Q5" s="1" t="s">
        <v>0</v>
      </c>
      <c r="R5" s="1" t="s">
        <v>0</v>
      </c>
      <c r="S5" s="1" t="s">
        <v>0</v>
      </c>
      <c r="T5" s="31" t="s">
        <v>60</v>
      </c>
      <c r="U5" s="32"/>
      <c r="V5" s="32"/>
      <c r="W5" s="32"/>
      <c r="X5" s="32"/>
    </row>
    <row r="6" spans="1:25" ht="35.1" customHeight="1" thickTop="1" thickBot="1">
      <c r="A6" s="27" t="s">
        <v>1</v>
      </c>
      <c r="B6" s="27" t="s">
        <v>2</v>
      </c>
      <c r="C6" s="27" t="s">
        <v>3</v>
      </c>
      <c r="D6" s="27" t="s">
        <v>4</v>
      </c>
      <c r="E6" s="27" t="s">
        <v>5</v>
      </c>
      <c r="F6" s="27" t="s">
        <v>6</v>
      </c>
      <c r="G6" s="27" t="s">
        <v>7</v>
      </c>
      <c r="H6" s="27" t="s">
        <v>8</v>
      </c>
      <c r="I6" s="20" t="s">
        <v>9</v>
      </c>
      <c r="J6" s="20" t="s">
        <v>10</v>
      </c>
      <c r="K6" s="20" t="s">
        <v>11</v>
      </c>
      <c r="L6" s="20" t="s">
        <v>12</v>
      </c>
      <c r="M6" s="20" t="s">
        <v>13</v>
      </c>
      <c r="N6" s="20" t="s">
        <v>14</v>
      </c>
      <c r="O6" s="20" t="s">
        <v>50</v>
      </c>
      <c r="P6" s="20" t="s">
        <v>15</v>
      </c>
      <c r="Q6" s="20" t="s">
        <v>16</v>
      </c>
      <c r="R6" s="20" t="s">
        <v>17</v>
      </c>
      <c r="S6" s="20" t="s">
        <v>18</v>
      </c>
      <c r="T6" s="20" t="s">
        <v>19</v>
      </c>
      <c r="U6" s="19" t="s">
        <v>49</v>
      </c>
      <c r="V6" s="19" t="s">
        <v>51</v>
      </c>
      <c r="W6" s="19" t="s">
        <v>52</v>
      </c>
      <c r="X6" s="19" t="s">
        <v>53</v>
      </c>
      <c r="Y6" s="4"/>
    </row>
    <row r="7" spans="1:25" ht="35.1" customHeight="1" thickTop="1" thickBot="1">
      <c r="A7" s="6" t="s">
        <v>20</v>
      </c>
      <c r="B7" s="6"/>
      <c r="C7" s="6"/>
      <c r="D7" s="6"/>
      <c r="E7" s="6"/>
      <c r="F7" s="6"/>
      <c r="G7" s="6"/>
      <c r="H7" s="6"/>
      <c r="I7" s="33" t="s">
        <v>43</v>
      </c>
      <c r="J7" s="34">
        <f>+J8+J13+J15+J17</f>
        <v>15302852000</v>
      </c>
      <c r="K7" s="34">
        <f t="shared" ref="K7:T7" si="0">+K8+K13+K15+K17</f>
        <v>0</v>
      </c>
      <c r="L7" s="34">
        <f t="shared" si="0"/>
        <v>0</v>
      </c>
      <c r="M7" s="34">
        <f t="shared" si="0"/>
        <v>15302852000</v>
      </c>
      <c r="N7" s="34">
        <f t="shared" si="0"/>
        <v>307683000</v>
      </c>
      <c r="O7" s="35">
        <f t="shared" ref="O7:O13" si="1">+M7-N7</f>
        <v>14995169000</v>
      </c>
      <c r="P7" s="34">
        <f t="shared" si="0"/>
        <v>14921073402.119999</v>
      </c>
      <c r="Q7" s="34">
        <f t="shared" si="0"/>
        <v>74095597.879999995</v>
      </c>
      <c r="R7" s="34">
        <f t="shared" si="0"/>
        <v>8603046392.4899998</v>
      </c>
      <c r="S7" s="34">
        <f t="shared" si="0"/>
        <v>7643472141.2399998</v>
      </c>
      <c r="T7" s="34">
        <f t="shared" si="0"/>
        <v>7636591227.2399998</v>
      </c>
      <c r="U7" s="36">
        <f>+O7-R7</f>
        <v>6392122607.5100002</v>
      </c>
      <c r="V7" s="37">
        <f>+R7/O7</f>
        <v>0.57372120264133064</v>
      </c>
      <c r="W7" s="37">
        <f>+S7/O7</f>
        <v>0.50972897612824497</v>
      </c>
      <c r="X7" s="37">
        <f>+T7/O7</f>
        <v>0.5092701007397783</v>
      </c>
      <c r="Y7" s="4"/>
    </row>
    <row r="8" spans="1:25" ht="35.1" customHeight="1" thickTop="1" thickBot="1">
      <c r="A8" s="21" t="s">
        <v>20</v>
      </c>
      <c r="B8" s="21"/>
      <c r="C8" s="21"/>
      <c r="D8" s="21"/>
      <c r="E8" s="21"/>
      <c r="F8" s="21"/>
      <c r="G8" s="21"/>
      <c r="H8" s="21"/>
      <c r="I8" s="22" t="s">
        <v>42</v>
      </c>
      <c r="J8" s="23">
        <f>SUM(J9:J12)</f>
        <v>13248697000</v>
      </c>
      <c r="K8" s="23">
        <f t="shared" ref="K8:T8" si="2">SUM(K9:K12)</f>
        <v>0</v>
      </c>
      <c r="L8" s="23">
        <f t="shared" si="2"/>
        <v>0</v>
      </c>
      <c r="M8" s="23">
        <f t="shared" si="2"/>
        <v>13248697000</v>
      </c>
      <c r="N8" s="23">
        <f t="shared" si="2"/>
        <v>307683000</v>
      </c>
      <c r="O8" s="24">
        <f t="shared" si="1"/>
        <v>12941014000</v>
      </c>
      <c r="P8" s="23">
        <f t="shared" si="2"/>
        <v>12938014000</v>
      </c>
      <c r="Q8" s="23">
        <f t="shared" si="2"/>
        <v>3000000</v>
      </c>
      <c r="R8" s="23">
        <f t="shared" si="2"/>
        <v>6846547910</v>
      </c>
      <c r="S8" s="23">
        <f t="shared" si="2"/>
        <v>6821928165</v>
      </c>
      <c r="T8" s="23">
        <f t="shared" si="2"/>
        <v>6821928165</v>
      </c>
      <c r="U8" s="25">
        <f t="shared" ref="U8:U21" si="3">+O8-R8</f>
        <v>6094466090</v>
      </c>
      <c r="V8" s="26">
        <f t="shared" ref="V8:V21" si="4">+R8/O8</f>
        <v>0.52905807149269757</v>
      </c>
      <c r="W8" s="26">
        <f t="shared" ref="W8:W21" si="5">+S8/O8</f>
        <v>0.52715561276728395</v>
      </c>
      <c r="X8" s="26">
        <f t="shared" ref="X8:X21" si="6">+T8/O8</f>
        <v>0.52715561276728395</v>
      </c>
      <c r="Y8" s="4"/>
    </row>
    <row r="9" spans="1:25" ht="35.1" customHeight="1" thickTop="1" thickBot="1">
      <c r="A9" s="6" t="s">
        <v>20</v>
      </c>
      <c r="B9" s="6" t="s">
        <v>21</v>
      </c>
      <c r="C9" s="6" t="s">
        <v>21</v>
      </c>
      <c r="D9" s="6" t="s">
        <v>21</v>
      </c>
      <c r="E9" s="6"/>
      <c r="F9" s="6" t="s">
        <v>22</v>
      </c>
      <c r="G9" s="6" t="s">
        <v>39</v>
      </c>
      <c r="H9" s="6" t="s">
        <v>30</v>
      </c>
      <c r="I9" s="7" t="s">
        <v>23</v>
      </c>
      <c r="J9" s="8">
        <v>8724098000</v>
      </c>
      <c r="K9" s="8">
        <v>0</v>
      </c>
      <c r="L9" s="8">
        <v>0</v>
      </c>
      <c r="M9" s="8">
        <v>8724098000</v>
      </c>
      <c r="N9" s="8">
        <v>0</v>
      </c>
      <c r="O9" s="9">
        <f t="shared" si="1"/>
        <v>8724098000</v>
      </c>
      <c r="P9" s="8">
        <v>8724098000</v>
      </c>
      <c r="Q9" s="8">
        <v>0</v>
      </c>
      <c r="R9" s="8">
        <v>4661257085</v>
      </c>
      <c r="S9" s="8">
        <v>4648359540</v>
      </c>
      <c r="T9" s="8">
        <v>4648359540</v>
      </c>
      <c r="U9" s="10">
        <f t="shared" si="3"/>
        <v>4062840915</v>
      </c>
      <c r="V9" s="11">
        <f t="shared" si="4"/>
        <v>0.53429673589177928</v>
      </c>
      <c r="W9" s="11">
        <f t="shared" si="5"/>
        <v>0.53281835440179603</v>
      </c>
      <c r="X9" s="11">
        <f t="shared" si="6"/>
        <v>0.53281835440179603</v>
      </c>
      <c r="Y9" s="4"/>
    </row>
    <row r="10" spans="1:25" ht="35.1" customHeight="1" thickTop="1" thickBot="1">
      <c r="A10" s="6" t="s">
        <v>20</v>
      </c>
      <c r="B10" s="6" t="s">
        <v>21</v>
      </c>
      <c r="C10" s="6" t="s">
        <v>21</v>
      </c>
      <c r="D10" s="6" t="s">
        <v>24</v>
      </c>
      <c r="E10" s="6"/>
      <c r="F10" s="6" t="s">
        <v>22</v>
      </c>
      <c r="G10" s="6" t="s">
        <v>39</v>
      </c>
      <c r="H10" s="6" t="s">
        <v>30</v>
      </c>
      <c r="I10" s="7" t="s">
        <v>25</v>
      </c>
      <c r="J10" s="8">
        <v>3174539000</v>
      </c>
      <c r="K10" s="8">
        <v>0</v>
      </c>
      <c r="L10" s="8">
        <v>0</v>
      </c>
      <c r="M10" s="8">
        <v>3174539000</v>
      </c>
      <c r="N10" s="8">
        <v>0</v>
      </c>
      <c r="O10" s="9">
        <f t="shared" si="1"/>
        <v>3174539000</v>
      </c>
      <c r="P10" s="8">
        <v>3174539000</v>
      </c>
      <c r="Q10" s="8">
        <v>0</v>
      </c>
      <c r="R10" s="8">
        <v>1701583808</v>
      </c>
      <c r="S10" s="8">
        <v>1701583808</v>
      </c>
      <c r="T10" s="8">
        <v>1701583808</v>
      </c>
      <c r="U10" s="10">
        <f t="shared" si="3"/>
        <v>1472955192</v>
      </c>
      <c r="V10" s="11">
        <f t="shared" si="4"/>
        <v>0.53600973495679216</v>
      </c>
      <c r="W10" s="11">
        <f t="shared" si="5"/>
        <v>0.53600973495679216</v>
      </c>
      <c r="X10" s="11">
        <f t="shared" si="6"/>
        <v>0.53600973495679216</v>
      </c>
      <c r="Y10" s="4"/>
    </row>
    <row r="11" spans="1:25" ht="35.1" customHeight="1" thickTop="1" thickBot="1">
      <c r="A11" s="6" t="s">
        <v>20</v>
      </c>
      <c r="B11" s="6" t="s">
        <v>21</v>
      </c>
      <c r="C11" s="6" t="s">
        <v>21</v>
      </c>
      <c r="D11" s="6" t="s">
        <v>26</v>
      </c>
      <c r="E11" s="6"/>
      <c r="F11" s="6" t="s">
        <v>22</v>
      </c>
      <c r="G11" s="6" t="s">
        <v>39</v>
      </c>
      <c r="H11" s="6" t="s">
        <v>30</v>
      </c>
      <c r="I11" s="7" t="s">
        <v>27</v>
      </c>
      <c r="J11" s="8">
        <v>1042377000</v>
      </c>
      <c r="K11" s="8">
        <v>0</v>
      </c>
      <c r="L11" s="8">
        <v>0</v>
      </c>
      <c r="M11" s="8">
        <v>1042377000</v>
      </c>
      <c r="N11" s="8">
        <v>0</v>
      </c>
      <c r="O11" s="9">
        <f t="shared" si="1"/>
        <v>1042377000</v>
      </c>
      <c r="P11" s="8">
        <v>1039377000</v>
      </c>
      <c r="Q11" s="8">
        <v>3000000</v>
      </c>
      <c r="R11" s="8">
        <v>483707017</v>
      </c>
      <c r="S11" s="8">
        <v>471984817</v>
      </c>
      <c r="T11" s="8">
        <v>471984817</v>
      </c>
      <c r="U11" s="10">
        <f t="shared" si="3"/>
        <v>558669983</v>
      </c>
      <c r="V11" s="11">
        <f t="shared" si="4"/>
        <v>0.4640422965971045</v>
      </c>
      <c r="W11" s="11">
        <f t="shared" si="5"/>
        <v>0.45279665322623197</v>
      </c>
      <c r="X11" s="11">
        <f t="shared" si="6"/>
        <v>0.45279665322623197</v>
      </c>
      <c r="Y11" s="4"/>
    </row>
    <row r="12" spans="1:25" ht="35.1" customHeight="1" thickTop="1" thickBot="1">
      <c r="A12" s="6" t="s">
        <v>20</v>
      </c>
      <c r="B12" s="6" t="s">
        <v>21</v>
      </c>
      <c r="C12" s="6" t="s">
        <v>21</v>
      </c>
      <c r="D12" s="6" t="s">
        <v>29</v>
      </c>
      <c r="E12" s="6"/>
      <c r="F12" s="6" t="s">
        <v>22</v>
      </c>
      <c r="G12" s="6" t="s">
        <v>39</v>
      </c>
      <c r="H12" s="6" t="s">
        <v>30</v>
      </c>
      <c r="I12" s="7" t="s">
        <v>40</v>
      </c>
      <c r="J12" s="8">
        <v>307683000</v>
      </c>
      <c r="K12" s="8">
        <v>0</v>
      </c>
      <c r="L12" s="8">
        <v>0</v>
      </c>
      <c r="M12" s="8">
        <v>307683000</v>
      </c>
      <c r="N12" s="8">
        <v>307683000</v>
      </c>
      <c r="O12" s="9">
        <f t="shared" si="1"/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10">
        <f t="shared" si="3"/>
        <v>0</v>
      </c>
      <c r="V12" s="11">
        <v>0</v>
      </c>
      <c r="W12" s="11">
        <v>0</v>
      </c>
      <c r="X12" s="11">
        <v>0</v>
      </c>
      <c r="Y12" s="4"/>
    </row>
    <row r="13" spans="1:25" ht="35.1" customHeight="1" thickTop="1" thickBot="1">
      <c r="A13" s="21" t="s">
        <v>20</v>
      </c>
      <c r="B13" s="21"/>
      <c r="C13" s="21"/>
      <c r="D13" s="21"/>
      <c r="E13" s="21"/>
      <c r="F13" s="21"/>
      <c r="G13" s="21"/>
      <c r="H13" s="21"/>
      <c r="I13" s="22" t="s">
        <v>47</v>
      </c>
      <c r="J13" s="23">
        <f>+J14</f>
        <v>1916845000</v>
      </c>
      <c r="K13" s="23">
        <f t="shared" ref="K13:T13" si="7">+K14</f>
        <v>0</v>
      </c>
      <c r="L13" s="23">
        <f t="shared" si="7"/>
        <v>0</v>
      </c>
      <c r="M13" s="23">
        <f t="shared" si="7"/>
        <v>1916845000</v>
      </c>
      <c r="N13" s="23">
        <f t="shared" si="7"/>
        <v>0</v>
      </c>
      <c r="O13" s="24">
        <f t="shared" si="1"/>
        <v>1916845000</v>
      </c>
      <c r="P13" s="23">
        <f t="shared" si="7"/>
        <v>1849684402.1199999</v>
      </c>
      <c r="Q13" s="23">
        <f t="shared" si="7"/>
        <v>67160597.879999995</v>
      </c>
      <c r="R13" s="23">
        <f t="shared" si="7"/>
        <v>1721052619.49</v>
      </c>
      <c r="S13" s="23">
        <f t="shared" si="7"/>
        <v>786098113.24000001</v>
      </c>
      <c r="T13" s="23">
        <f t="shared" si="7"/>
        <v>779217199.24000001</v>
      </c>
      <c r="U13" s="25">
        <f t="shared" si="3"/>
        <v>195792380.50999999</v>
      </c>
      <c r="V13" s="26">
        <f t="shared" si="4"/>
        <v>0.89785695739092097</v>
      </c>
      <c r="W13" s="26">
        <f t="shared" si="5"/>
        <v>0.41009998890885807</v>
      </c>
      <c r="X13" s="26">
        <f t="shared" si="6"/>
        <v>0.40651028082082796</v>
      </c>
      <c r="Y13" s="4"/>
    </row>
    <row r="14" spans="1:25" ht="35.1" customHeight="1" thickTop="1" thickBot="1">
      <c r="A14" s="6" t="s">
        <v>20</v>
      </c>
      <c r="B14" s="6" t="s">
        <v>24</v>
      </c>
      <c r="C14" s="6" t="s">
        <v>24</v>
      </c>
      <c r="D14" s="6"/>
      <c r="E14" s="6"/>
      <c r="F14" s="6" t="s">
        <v>22</v>
      </c>
      <c r="G14" s="6" t="s">
        <v>39</v>
      </c>
      <c r="H14" s="6" t="s">
        <v>30</v>
      </c>
      <c r="I14" s="7" t="s">
        <v>28</v>
      </c>
      <c r="J14" s="8">
        <v>1916845000</v>
      </c>
      <c r="K14" s="8">
        <v>0</v>
      </c>
      <c r="L14" s="8">
        <v>0</v>
      </c>
      <c r="M14" s="8">
        <v>1916845000</v>
      </c>
      <c r="N14" s="8">
        <v>0</v>
      </c>
      <c r="O14" s="9">
        <f t="shared" ref="O14:O21" si="8">+M14-N14</f>
        <v>1916845000</v>
      </c>
      <c r="P14" s="8">
        <v>1849684402.1199999</v>
      </c>
      <c r="Q14" s="8">
        <v>67160597.879999995</v>
      </c>
      <c r="R14" s="8">
        <v>1721052619.49</v>
      </c>
      <c r="S14" s="8">
        <v>786098113.24000001</v>
      </c>
      <c r="T14" s="8">
        <v>779217199.24000001</v>
      </c>
      <c r="U14" s="10">
        <f t="shared" si="3"/>
        <v>195792380.50999999</v>
      </c>
      <c r="V14" s="11">
        <f t="shared" si="4"/>
        <v>0.89785695739092097</v>
      </c>
      <c r="W14" s="11">
        <f t="shared" si="5"/>
        <v>0.41009998890885807</v>
      </c>
      <c r="X14" s="11">
        <f t="shared" si="6"/>
        <v>0.40651028082082796</v>
      </c>
      <c r="Y14" s="4"/>
    </row>
    <row r="15" spans="1:25" ht="35.1" customHeight="1" thickTop="1" thickBot="1">
      <c r="A15" s="21" t="s">
        <v>20</v>
      </c>
      <c r="B15" s="21"/>
      <c r="C15" s="21"/>
      <c r="D15" s="21"/>
      <c r="E15" s="21"/>
      <c r="F15" s="21"/>
      <c r="G15" s="21"/>
      <c r="H15" s="21"/>
      <c r="I15" s="22" t="s">
        <v>44</v>
      </c>
      <c r="J15" s="23">
        <f>+J16</f>
        <v>133375000</v>
      </c>
      <c r="K15" s="23">
        <f t="shared" ref="K15:T15" si="9">+K16</f>
        <v>0</v>
      </c>
      <c r="L15" s="23">
        <f t="shared" si="9"/>
        <v>0</v>
      </c>
      <c r="M15" s="23">
        <f t="shared" si="9"/>
        <v>133375000</v>
      </c>
      <c r="N15" s="23">
        <f t="shared" si="9"/>
        <v>0</v>
      </c>
      <c r="O15" s="24">
        <f t="shared" si="8"/>
        <v>133375000</v>
      </c>
      <c r="P15" s="23">
        <f t="shared" si="9"/>
        <v>133375000</v>
      </c>
      <c r="Q15" s="23">
        <f t="shared" si="9"/>
        <v>0</v>
      </c>
      <c r="R15" s="23">
        <f t="shared" si="9"/>
        <v>35445863</v>
      </c>
      <c r="S15" s="23">
        <f t="shared" si="9"/>
        <v>35445863</v>
      </c>
      <c r="T15" s="23">
        <f t="shared" si="9"/>
        <v>35445863</v>
      </c>
      <c r="U15" s="25">
        <f t="shared" si="3"/>
        <v>97929137</v>
      </c>
      <c r="V15" s="26">
        <f t="shared" si="4"/>
        <v>0.2657609222118088</v>
      </c>
      <c r="W15" s="26">
        <f t="shared" si="5"/>
        <v>0.2657609222118088</v>
      </c>
      <c r="X15" s="26">
        <f t="shared" si="6"/>
        <v>0.2657609222118088</v>
      </c>
      <c r="Y15" s="4"/>
    </row>
    <row r="16" spans="1:25" ht="35.1" customHeight="1" thickTop="1" thickBot="1">
      <c r="A16" s="6" t="s">
        <v>20</v>
      </c>
      <c r="B16" s="6" t="s">
        <v>26</v>
      </c>
      <c r="C16" s="6" t="s">
        <v>29</v>
      </c>
      <c r="D16" s="6" t="s">
        <v>24</v>
      </c>
      <c r="E16" s="6" t="s">
        <v>31</v>
      </c>
      <c r="F16" s="6" t="s">
        <v>22</v>
      </c>
      <c r="G16" s="6" t="s">
        <v>39</v>
      </c>
      <c r="H16" s="6" t="s">
        <v>30</v>
      </c>
      <c r="I16" s="7" t="s">
        <v>32</v>
      </c>
      <c r="J16" s="8">
        <v>133375000</v>
      </c>
      <c r="K16" s="8">
        <v>0</v>
      </c>
      <c r="L16" s="8">
        <v>0</v>
      </c>
      <c r="M16" s="8">
        <v>133375000</v>
      </c>
      <c r="N16" s="8">
        <v>0</v>
      </c>
      <c r="O16" s="9">
        <f t="shared" si="8"/>
        <v>133375000</v>
      </c>
      <c r="P16" s="8">
        <v>133375000</v>
      </c>
      <c r="Q16" s="8">
        <v>0</v>
      </c>
      <c r="R16" s="8">
        <v>35445863</v>
      </c>
      <c r="S16" s="8">
        <v>35445863</v>
      </c>
      <c r="T16" s="8">
        <v>35445863</v>
      </c>
      <c r="U16" s="10">
        <f t="shared" si="3"/>
        <v>97929137</v>
      </c>
      <c r="V16" s="11">
        <f t="shared" si="4"/>
        <v>0.2657609222118088</v>
      </c>
      <c r="W16" s="11">
        <f t="shared" si="5"/>
        <v>0.2657609222118088</v>
      </c>
      <c r="X16" s="11">
        <f t="shared" si="6"/>
        <v>0.2657609222118088</v>
      </c>
      <c r="Y16" s="4"/>
    </row>
    <row r="17" spans="1:25" ht="35.1" customHeight="1" thickTop="1" thickBot="1">
      <c r="A17" s="21" t="s">
        <v>20</v>
      </c>
      <c r="B17" s="21"/>
      <c r="C17" s="21"/>
      <c r="D17" s="21"/>
      <c r="E17" s="21"/>
      <c r="F17" s="21"/>
      <c r="G17" s="21"/>
      <c r="H17" s="21"/>
      <c r="I17" s="22" t="s">
        <v>48</v>
      </c>
      <c r="J17" s="23">
        <f>+J18</f>
        <v>3935000</v>
      </c>
      <c r="K17" s="23">
        <f t="shared" ref="K17:T17" si="10">+K18</f>
        <v>0</v>
      </c>
      <c r="L17" s="23">
        <f t="shared" si="10"/>
        <v>0</v>
      </c>
      <c r="M17" s="23">
        <f t="shared" si="10"/>
        <v>3935000</v>
      </c>
      <c r="N17" s="23">
        <f t="shared" si="10"/>
        <v>0</v>
      </c>
      <c r="O17" s="24">
        <f t="shared" si="8"/>
        <v>3935000</v>
      </c>
      <c r="P17" s="23">
        <f t="shared" si="10"/>
        <v>0</v>
      </c>
      <c r="Q17" s="23">
        <f t="shared" si="10"/>
        <v>3935000</v>
      </c>
      <c r="R17" s="23">
        <f t="shared" si="10"/>
        <v>0</v>
      </c>
      <c r="S17" s="23">
        <f t="shared" si="10"/>
        <v>0</v>
      </c>
      <c r="T17" s="23">
        <f t="shared" si="10"/>
        <v>0</v>
      </c>
      <c r="U17" s="25">
        <f t="shared" si="3"/>
        <v>3935000</v>
      </c>
      <c r="V17" s="26">
        <f t="shared" si="4"/>
        <v>0</v>
      </c>
      <c r="W17" s="26">
        <f t="shared" si="5"/>
        <v>0</v>
      </c>
      <c r="X17" s="26">
        <f t="shared" si="6"/>
        <v>0</v>
      </c>
      <c r="Y17" s="4"/>
    </row>
    <row r="18" spans="1:25" ht="35.1" customHeight="1" thickTop="1" thickBot="1">
      <c r="A18" s="6" t="s">
        <v>20</v>
      </c>
      <c r="B18" s="6" t="s">
        <v>33</v>
      </c>
      <c r="C18" s="6" t="s">
        <v>21</v>
      </c>
      <c r="D18" s="6"/>
      <c r="E18" s="6"/>
      <c r="F18" s="6" t="s">
        <v>22</v>
      </c>
      <c r="G18" s="6" t="s">
        <v>39</v>
      </c>
      <c r="H18" s="6" t="s">
        <v>30</v>
      </c>
      <c r="I18" s="7" t="s">
        <v>34</v>
      </c>
      <c r="J18" s="8">
        <v>3935000</v>
      </c>
      <c r="K18" s="8">
        <v>0</v>
      </c>
      <c r="L18" s="8">
        <v>0</v>
      </c>
      <c r="M18" s="8">
        <v>3935000</v>
      </c>
      <c r="N18" s="8">
        <v>0</v>
      </c>
      <c r="O18" s="9">
        <f t="shared" si="8"/>
        <v>3935000</v>
      </c>
      <c r="P18" s="8">
        <v>0</v>
      </c>
      <c r="Q18" s="8">
        <v>3935000</v>
      </c>
      <c r="R18" s="8">
        <v>0</v>
      </c>
      <c r="S18" s="8">
        <v>0</v>
      </c>
      <c r="T18" s="8">
        <v>0</v>
      </c>
      <c r="U18" s="10">
        <f t="shared" si="3"/>
        <v>3935000</v>
      </c>
      <c r="V18" s="11">
        <f t="shared" si="4"/>
        <v>0</v>
      </c>
      <c r="W18" s="11">
        <f t="shared" si="5"/>
        <v>0</v>
      </c>
      <c r="X18" s="11">
        <f t="shared" si="6"/>
        <v>0</v>
      </c>
      <c r="Y18" s="4"/>
    </row>
    <row r="19" spans="1:25" ht="35.1" customHeight="1" thickTop="1" thickBot="1">
      <c r="A19" s="21" t="s">
        <v>35</v>
      </c>
      <c r="B19" s="21"/>
      <c r="C19" s="21"/>
      <c r="D19" s="21"/>
      <c r="E19" s="21"/>
      <c r="F19" s="21"/>
      <c r="G19" s="21"/>
      <c r="H19" s="21"/>
      <c r="I19" s="22" t="s">
        <v>45</v>
      </c>
      <c r="J19" s="23">
        <f>+J20</f>
        <v>9493961000</v>
      </c>
      <c r="K19" s="23">
        <f t="shared" ref="K19:T19" si="11">+K20</f>
        <v>0</v>
      </c>
      <c r="L19" s="23">
        <f t="shared" si="11"/>
        <v>0</v>
      </c>
      <c r="M19" s="23">
        <f t="shared" si="11"/>
        <v>9493961000</v>
      </c>
      <c r="N19" s="23">
        <f t="shared" si="11"/>
        <v>0</v>
      </c>
      <c r="O19" s="24">
        <f t="shared" si="8"/>
        <v>9493961000</v>
      </c>
      <c r="P19" s="23">
        <f t="shared" si="11"/>
        <v>8704287019.3199997</v>
      </c>
      <c r="Q19" s="23">
        <f t="shared" si="11"/>
        <v>789673980.67999995</v>
      </c>
      <c r="R19" s="23">
        <f t="shared" si="11"/>
        <v>7790462303.8999996</v>
      </c>
      <c r="S19" s="23">
        <f t="shared" si="11"/>
        <v>2253480554.1399999</v>
      </c>
      <c r="T19" s="23">
        <f t="shared" si="11"/>
        <v>2195702156.1399999</v>
      </c>
      <c r="U19" s="25">
        <f t="shared" si="3"/>
        <v>1703498696.1000004</v>
      </c>
      <c r="V19" s="26">
        <f t="shared" si="4"/>
        <v>0.82057028714358526</v>
      </c>
      <c r="W19" s="26">
        <f t="shared" si="5"/>
        <v>0.23735936498369858</v>
      </c>
      <c r="X19" s="26">
        <f t="shared" si="6"/>
        <v>0.23127355970179359</v>
      </c>
    </row>
    <row r="20" spans="1:25" ht="49.5" customHeight="1" thickTop="1" thickBot="1">
      <c r="A20" s="6" t="s">
        <v>35</v>
      </c>
      <c r="B20" s="6" t="s">
        <v>36</v>
      </c>
      <c r="C20" s="6" t="s">
        <v>37</v>
      </c>
      <c r="D20" s="6" t="s">
        <v>38</v>
      </c>
      <c r="E20" s="6"/>
      <c r="F20" s="6" t="s">
        <v>22</v>
      </c>
      <c r="G20" s="6" t="s">
        <v>39</v>
      </c>
      <c r="H20" s="6" t="s">
        <v>30</v>
      </c>
      <c r="I20" s="7" t="s">
        <v>41</v>
      </c>
      <c r="J20" s="8">
        <v>9493961000</v>
      </c>
      <c r="K20" s="8">
        <v>0</v>
      </c>
      <c r="L20" s="8">
        <v>0</v>
      </c>
      <c r="M20" s="8">
        <v>9493961000</v>
      </c>
      <c r="N20" s="8">
        <v>0</v>
      </c>
      <c r="O20" s="9">
        <f t="shared" si="8"/>
        <v>9493961000</v>
      </c>
      <c r="P20" s="8">
        <v>8704287019.3199997</v>
      </c>
      <c r="Q20" s="8">
        <v>789673980.67999995</v>
      </c>
      <c r="R20" s="8">
        <v>7790462303.8999996</v>
      </c>
      <c r="S20" s="8">
        <v>2253480554.1399999</v>
      </c>
      <c r="T20" s="8">
        <v>2195702156.1399999</v>
      </c>
      <c r="U20" s="10">
        <f t="shared" si="3"/>
        <v>1703498696.1000004</v>
      </c>
      <c r="V20" s="11">
        <f t="shared" si="4"/>
        <v>0.82057028714358526</v>
      </c>
      <c r="W20" s="11">
        <f t="shared" si="5"/>
        <v>0.23735936498369858</v>
      </c>
      <c r="X20" s="11">
        <f t="shared" si="6"/>
        <v>0.23127355970179359</v>
      </c>
    </row>
    <row r="21" spans="1:25" ht="33.75" customHeight="1" thickTop="1" thickBot="1">
      <c r="A21" s="6"/>
      <c r="B21" s="6"/>
      <c r="C21" s="6"/>
      <c r="D21" s="6"/>
      <c r="E21" s="6"/>
      <c r="F21" s="6"/>
      <c r="G21" s="6"/>
      <c r="H21" s="6"/>
      <c r="I21" s="7" t="s">
        <v>46</v>
      </c>
      <c r="J21" s="8">
        <f>+J7+J19</f>
        <v>24796813000</v>
      </c>
      <c r="K21" s="8">
        <f t="shared" ref="K21:T21" si="12">+K7+K19</f>
        <v>0</v>
      </c>
      <c r="L21" s="8">
        <f t="shared" si="12"/>
        <v>0</v>
      </c>
      <c r="M21" s="8">
        <f t="shared" si="12"/>
        <v>24796813000</v>
      </c>
      <c r="N21" s="8">
        <f t="shared" si="12"/>
        <v>307683000</v>
      </c>
      <c r="O21" s="9">
        <f t="shared" si="8"/>
        <v>24489130000</v>
      </c>
      <c r="P21" s="8">
        <f t="shared" si="12"/>
        <v>23625360421.439999</v>
      </c>
      <c r="Q21" s="8">
        <f t="shared" si="12"/>
        <v>863769578.55999994</v>
      </c>
      <c r="R21" s="8">
        <f t="shared" si="12"/>
        <v>16393508696.389999</v>
      </c>
      <c r="S21" s="8">
        <f t="shared" si="12"/>
        <v>9896952695.3799992</v>
      </c>
      <c r="T21" s="8">
        <f t="shared" si="12"/>
        <v>9832293383.3799992</v>
      </c>
      <c r="U21" s="10">
        <f t="shared" si="3"/>
        <v>8095621303.6100006</v>
      </c>
      <c r="V21" s="11">
        <f t="shared" si="4"/>
        <v>0.6694198077428638</v>
      </c>
      <c r="W21" s="11">
        <f t="shared" si="5"/>
        <v>0.40413655754124378</v>
      </c>
      <c r="X21" s="11">
        <f t="shared" si="6"/>
        <v>0.40149623050635114</v>
      </c>
    </row>
    <row r="22" spans="1:25" ht="15.75" thickTop="1">
      <c r="A22" s="12" t="s">
        <v>56</v>
      </c>
      <c r="B22" s="12"/>
      <c r="C22" s="12"/>
      <c r="D22" s="12"/>
      <c r="E22" s="12"/>
      <c r="F22" s="13"/>
      <c r="G22" s="14"/>
      <c r="H22" s="14"/>
      <c r="I22" s="12"/>
      <c r="J22" s="12"/>
      <c r="K22" s="15"/>
      <c r="L22" s="15"/>
      <c r="M22" s="16"/>
      <c r="N22" s="17"/>
      <c r="O22" s="17"/>
      <c r="P22" s="18"/>
      <c r="Q22" s="18"/>
      <c r="R22" s="3"/>
      <c r="S22" s="3"/>
      <c r="T22" s="2"/>
      <c r="U22" s="2"/>
      <c r="V22" s="2"/>
      <c r="W22" s="2"/>
    </row>
    <row r="23" spans="1:25">
      <c r="A23" s="12" t="s">
        <v>57</v>
      </c>
      <c r="B23" s="12"/>
      <c r="C23" s="12"/>
      <c r="D23" s="12"/>
      <c r="E23" s="12"/>
      <c r="F23" s="13"/>
      <c r="G23" s="14"/>
      <c r="H23" s="14"/>
      <c r="I23" s="12"/>
      <c r="J23" s="12"/>
      <c r="K23" s="15"/>
      <c r="L23" s="15"/>
      <c r="M23" s="16"/>
      <c r="N23" s="17"/>
      <c r="O23" s="17"/>
      <c r="P23" s="18"/>
      <c r="Q23" s="18"/>
      <c r="R23" s="3"/>
      <c r="S23" s="3"/>
      <c r="T23" s="2"/>
      <c r="U23" s="2"/>
      <c r="V23" s="2"/>
      <c r="W23" s="2"/>
      <c r="X23" s="5"/>
    </row>
    <row r="24" spans="1:25">
      <c r="A24" s="12" t="s">
        <v>58</v>
      </c>
      <c r="B24" s="12"/>
      <c r="C24" s="12"/>
      <c r="D24" s="12"/>
      <c r="E24" s="12"/>
      <c r="F24" s="13"/>
      <c r="G24" s="14"/>
      <c r="H24" s="14"/>
      <c r="I24" s="12"/>
      <c r="J24" s="12"/>
      <c r="K24" s="15"/>
      <c r="L24" s="15"/>
      <c r="M24" s="16"/>
      <c r="N24" s="17"/>
      <c r="O24" s="17"/>
      <c r="P24" s="18"/>
      <c r="Q24" s="18"/>
      <c r="R24" s="3"/>
      <c r="S24" s="3"/>
      <c r="T24" s="2"/>
      <c r="U24" s="2"/>
      <c r="V24" s="2"/>
      <c r="W24" s="2"/>
      <c r="X24" s="5"/>
    </row>
    <row r="35" ht="27" customHeight="1"/>
    <row r="38" ht="35.1" customHeight="1"/>
    <row r="39" ht="28.5" customHeight="1"/>
    <row r="63" ht="35.1" customHeight="1"/>
    <row r="64" ht="35.1" customHeight="1"/>
    <row r="65" ht="35.1" customHeight="1"/>
    <row r="66" ht="35.1" customHeight="1"/>
    <row r="67" ht="35.1" customHeight="1"/>
    <row r="68" ht="35.1" customHeight="1"/>
    <row r="69" ht="35.1" customHeight="1"/>
    <row r="70" ht="35.1" customHeight="1"/>
    <row r="71" ht="35.1" customHeight="1"/>
    <row r="72" ht="35.1" customHeight="1"/>
    <row r="73" ht="35.1" customHeight="1"/>
    <row r="74" ht="35.1" customHeight="1"/>
    <row r="75" ht="35.1" customHeight="1"/>
    <row r="76" ht="35.1" customHeight="1"/>
    <row r="77" ht="35.1" customHeight="1"/>
    <row r="78" ht="25.5" customHeight="1"/>
  </sheetData>
  <mergeCells count="4">
    <mergeCell ref="A2:X2"/>
    <mergeCell ref="A3:X3"/>
    <mergeCell ref="A4:X4"/>
    <mergeCell ref="T5:X5"/>
  </mergeCells>
  <printOptions horizontalCentered="1"/>
  <pageMargins left="0.39370078740157483" right="0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EXTERIOR</vt:lpstr>
      <vt:lpstr>'DIRECCION DE COMERCIO EXTERIOR'!Títulos_a_imprimir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2021-08-04T20:22:11Z</cp:lastPrinted>
  <dcterms:created xsi:type="dcterms:W3CDTF">2021-08-01T23:45:29Z</dcterms:created>
  <dcterms:modified xsi:type="dcterms:W3CDTF">2021-08-04T20:22:20Z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