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terno\Documents\TRABAJO PAGINA WEB FEBRERO 28 DE 2021\PDF\"/>
    </mc:Choice>
  </mc:AlternateContent>
  <bookViews>
    <workbookView xWindow="240" yWindow="120" windowWidth="18060" windowHeight="7050"/>
  </bookViews>
  <sheets>
    <sheet name="GESTION GENERAL" sheetId="1" r:id="rId1"/>
  </sheets>
  <definedNames>
    <definedName name="_xlnm.Print_Titles" localSheetId="0">'GESTION GENERAL'!$6:$6</definedName>
  </definedNames>
  <calcPr calcId="152511"/>
</workbook>
</file>

<file path=xl/calcChain.xml><?xml version="1.0" encoding="utf-8"?>
<calcChain xmlns="http://schemas.openxmlformats.org/spreadsheetml/2006/main">
  <c r="O56" i="1" l="1"/>
  <c r="U56" i="1" s="1"/>
  <c r="O55" i="1"/>
  <c r="U55" i="1" s="1"/>
  <c r="O54" i="1"/>
  <c r="U54" i="1" s="1"/>
  <c r="O53" i="1"/>
  <c r="X53" i="1" s="1"/>
  <c r="O52" i="1"/>
  <c r="U52" i="1" s="1"/>
  <c r="O51" i="1"/>
  <c r="U51" i="1" s="1"/>
  <c r="O50" i="1"/>
  <c r="U50" i="1" s="1"/>
  <c r="O49" i="1"/>
  <c r="X49" i="1" s="1"/>
  <c r="O48" i="1"/>
  <c r="U48" i="1" s="1"/>
  <c r="O47" i="1"/>
  <c r="U47" i="1" s="1"/>
  <c r="O46" i="1"/>
  <c r="U46" i="1" s="1"/>
  <c r="O45" i="1"/>
  <c r="X45" i="1" s="1"/>
  <c r="O44" i="1"/>
  <c r="U44" i="1" s="1"/>
  <c r="O43" i="1"/>
  <c r="U43" i="1" s="1"/>
  <c r="O42" i="1"/>
  <c r="U42" i="1" s="1"/>
  <c r="O41" i="1"/>
  <c r="X41" i="1" s="1"/>
  <c r="O40" i="1"/>
  <c r="U40" i="1" s="1"/>
  <c r="O38" i="1"/>
  <c r="U38" i="1" s="1"/>
  <c r="O37" i="1"/>
  <c r="X37" i="1" s="1"/>
  <c r="O35" i="1"/>
  <c r="U35" i="1" s="1"/>
  <c r="O34" i="1"/>
  <c r="U34" i="1" s="1"/>
  <c r="O33" i="1"/>
  <c r="X33" i="1" s="1"/>
  <c r="O32" i="1"/>
  <c r="U32" i="1" s="1"/>
  <c r="O31" i="1"/>
  <c r="U31" i="1" s="1"/>
  <c r="O30" i="1"/>
  <c r="U30" i="1" s="1"/>
  <c r="O29" i="1"/>
  <c r="X29" i="1" s="1"/>
  <c r="O28" i="1"/>
  <c r="U28" i="1" s="1"/>
  <c r="O27" i="1"/>
  <c r="U27" i="1" s="1"/>
  <c r="O26" i="1"/>
  <c r="U26" i="1" s="1"/>
  <c r="O25" i="1"/>
  <c r="X25" i="1" s="1"/>
  <c r="O24" i="1"/>
  <c r="U24" i="1" s="1"/>
  <c r="O23" i="1"/>
  <c r="U23" i="1" s="1"/>
  <c r="O22" i="1"/>
  <c r="U22" i="1" s="1"/>
  <c r="O21" i="1"/>
  <c r="X21" i="1" s="1"/>
  <c r="O20" i="1"/>
  <c r="U20" i="1" s="1"/>
  <c r="O19" i="1"/>
  <c r="U19" i="1" s="1"/>
  <c r="O18" i="1"/>
  <c r="U18" i="1" s="1"/>
  <c r="O17" i="1"/>
  <c r="X17" i="1" s="1"/>
  <c r="O16" i="1"/>
  <c r="U16" i="1" s="1"/>
  <c r="O14" i="1"/>
  <c r="U14" i="1" s="1"/>
  <c r="O13" i="1"/>
  <c r="X13" i="1" s="1"/>
  <c r="O11" i="1"/>
  <c r="U11" i="1" s="1"/>
  <c r="O10" i="1"/>
  <c r="U10" i="1" s="1"/>
  <c r="O9" i="1"/>
  <c r="X9" i="1" s="1"/>
  <c r="T39" i="1"/>
  <c r="S39" i="1"/>
  <c r="R39" i="1"/>
  <c r="Q39" i="1"/>
  <c r="P39" i="1"/>
  <c r="N39" i="1"/>
  <c r="M39" i="1"/>
  <c r="L39" i="1"/>
  <c r="K39" i="1"/>
  <c r="J39" i="1"/>
  <c r="T36" i="1"/>
  <c r="S36" i="1"/>
  <c r="R36" i="1"/>
  <c r="Q36" i="1"/>
  <c r="P36" i="1"/>
  <c r="N36" i="1"/>
  <c r="M36" i="1"/>
  <c r="L36" i="1"/>
  <c r="K36" i="1"/>
  <c r="J36" i="1"/>
  <c r="T15" i="1"/>
  <c r="S15" i="1"/>
  <c r="R15" i="1"/>
  <c r="Q15" i="1"/>
  <c r="P15" i="1"/>
  <c r="N15" i="1"/>
  <c r="M15" i="1"/>
  <c r="L15" i="1"/>
  <c r="K15" i="1"/>
  <c r="J15" i="1"/>
  <c r="T12" i="1"/>
  <c r="S12" i="1"/>
  <c r="R12" i="1"/>
  <c r="Q12" i="1"/>
  <c r="P12" i="1"/>
  <c r="N12" i="1"/>
  <c r="M12" i="1"/>
  <c r="L12" i="1"/>
  <c r="K12" i="1"/>
  <c r="J12" i="1"/>
  <c r="T8" i="1"/>
  <c r="S8" i="1"/>
  <c r="R8" i="1"/>
  <c r="Q8" i="1"/>
  <c r="P8" i="1"/>
  <c r="N8" i="1"/>
  <c r="M8" i="1"/>
  <c r="L8" i="1"/>
  <c r="K8" i="1"/>
  <c r="J8" i="1"/>
  <c r="J7" i="1" l="1"/>
  <c r="J57" i="1" s="1"/>
  <c r="N7" i="1"/>
  <c r="N57" i="1" s="1"/>
  <c r="O12" i="1"/>
  <c r="W12" i="1" s="1"/>
  <c r="V30" i="1"/>
  <c r="W35" i="1"/>
  <c r="S7" i="1"/>
  <c r="W19" i="1"/>
  <c r="X44" i="1"/>
  <c r="X24" i="1"/>
  <c r="X52" i="1"/>
  <c r="W11" i="1"/>
  <c r="O36" i="1"/>
  <c r="U36" i="1" s="1"/>
  <c r="V14" i="1"/>
  <c r="X20" i="1"/>
  <c r="V26" i="1"/>
  <c r="W31" i="1"/>
  <c r="V38" i="1"/>
  <c r="W47" i="1"/>
  <c r="W55" i="1"/>
  <c r="U53" i="1"/>
  <c r="X16" i="1"/>
  <c r="W27" i="1"/>
  <c r="X32" i="1"/>
  <c r="X40" i="1"/>
  <c r="X48" i="1"/>
  <c r="X56" i="1"/>
  <c r="V10" i="1"/>
  <c r="V18" i="1"/>
  <c r="W23" i="1"/>
  <c r="X28" i="1"/>
  <c r="V34" i="1"/>
  <c r="W43" i="1"/>
  <c r="W51" i="1"/>
  <c r="X12" i="1"/>
  <c r="V12" i="1"/>
  <c r="U37" i="1"/>
  <c r="V42" i="1"/>
  <c r="V46" i="1"/>
  <c r="L7" i="1"/>
  <c r="L57" i="1" s="1"/>
  <c r="Q7" i="1"/>
  <c r="Q57" i="1" s="1"/>
  <c r="U9" i="1"/>
  <c r="U25" i="1"/>
  <c r="U41" i="1"/>
  <c r="V9" i="1"/>
  <c r="W10" i="1"/>
  <c r="X11" i="1"/>
  <c r="V13" i="1"/>
  <c r="W14" i="1"/>
  <c r="V17" i="1"/>
  <c r="W18" i="1"/>
  <c r="X19" i="1"/>
  <c r="V21" i="1"/>
  <c r="X23" i="1"/>
  <c r="V25" i="1"/>
  <c r="W26" i="1"/>
  <c r="X27" i="1"/>
  <c r="V29" i="1"/>
  <c r="W30" i="1"/>
  <c r="X31" i="1"/>
  <c r="V33" i="1"/>
  <c r="W34" i="1"/>
  <c r="X35" i="1"/>
  <c r="V37" i="1"/>
  <c r="W38" i="1"/>
  <c r="V41" i="1"/>
  <c r="W42" i="1"/>
  <c r="X43" i="1"/>
  <c r="V45" i="1"/>
  <c r="W46" i="1"/>
  <c r="X47" i="1"/>
  <c r="V49" i="1"/>
  <c r="W50" i="1"/>
  <c r="X51" i="1"/>
  <c r="V53" i="1"/>
  <c r="W54" i="1"/>
  <c r="X55" i="1"/>
  <c r="U21" i="1"/>
  <c r="V50" i="1"/>
  <c r="V54" i="1"/>
  <c r="O8" i="1"/>
  <c r="U8" i="1" s="1"/>
  <c r="R7" i="1"/>
  <c r="R57" i="1" s="1"/>
  <c r="K7" i="1"/>
  <c r="K57" i="1" s="1"/>
  <c r="P7" i="1"/>
  <c r="P57" i="1" s="1"/>
  <c r="T7" i="1"/>
  <c r="T57" i="1" s="1"/>
  <c r="O15" i="1"/>
  <c r="X15" i="1" s="1"/>
  <c r="O39" i="1"/>
  <c r="X39" i="1" s="1"/>
  <c r="U13" i="1"/>
  <c r="U29" i="1"/>
  <c r="U45" i="1"/>
  <c r="W9" i="1"/>
  <c r="X10" i="1"/>
  <c r="W13" i="1"/>
  <c r="X14" i="1"/>
  <c r="V16" i="1"/>
  <c r="W17" i="1"/>
  <c r="X18" i="1"/>
  <c r="V20" i="1"/>
  <c r="W21" i="1"/>
  <c r="V24" i="1"/>
  <c r="W25" i="1"/>
  <c r="X26" i="1"/>
  <c r="V28" i="1"/>
  <c r="W29" i="1"/>
  <c r="X30" i="1"/>
  <c r="V32" i="1"/>
  <c r="W33" i="1"/>
  <c r="X34" i="1"/>
  <c r="W37" i="1"/>
  <c r="X38" i="1"/>
  <c r="V40" i="1"/>
  <c r="W41" i="1"/>
  <c r="X42" i="1"/>
  <c r="V44" i="1"/>
  <c r="W45" i="1"/>
  <c r="X46" i="1"/>
  <c r="V48" i="1"/>
  <c r="W49" i="1"/>
  <c r="X50" i="1"/>
  <c r="V52" i="1"/>
  <c r="W53" i="1"/>
  <c r="X54" i="1"/>
  <c r="V56" i="1"/>
  <c r="U17" i="1"/>
  <c r="U33" i="1"/>
  <c r="U49" i="1"/>
  <c r="V11" i="1"/>
  <c r="W16" i="1"/>
  <c r="V19" i="1"/>
  <c r="W20" i="1"/>
  <c r="V23" i="1"/>
  <c r="W24" i="1"/>
  <c r="V27" i="1"/>
  <c r="W28" i="1"/>
  <c r="V31" i="1"/>
  <c r="W32" i="1"/>
  <c r="V35" i="1"/>
  <c r="W40" i="1"/>
  <c r="V43" i="1"/>
  <c r="W44" i="1"/>
  <c r="V47" i="1"/>
  <c r="W48" i="1"/>
  <c r="V51" i="1"/>
  <c r="W52" i="1"/>
  <c r="V55" i="1"/>
  <c r="W56" i="1"/>
  <c r="S57" i="1"/>
  <c r="M7" i="1"/>
  <c r="U12" i="1" l="1"/>
  <c r="V36" i="1"/>
  <c r="X36" i="1"/>
  <c r="W36" i="1"/>
  <c r="W8" i="1"/>
  <c r="V8" i="1"/>
  <c r="U39" i="1"/>
  <c r="W39" i="1"/>
  <c r="V39" i="1"/>
  <c r="X8" i="1"/>
  <c r="U15" i="1"/>
  <c r="W15" i="1"/>
  <c r="V15" i="1"/>
  <c r="O7" i="1"/>
  <c r="M57" i="1"/>
  <c r="O57" i="1" s="1"/>
  <c r="U57" i="1" s="1"/>
  <c r="W57" i="1" l="1"/>
  <c r="V57" i="1"/>
  <c r="X57" i="1"/>
  <c r="U7" i="1"/>
  <c r="W7" i="1"/>
  <c r="X7" i="1"/>
  <c r="V7" i="1"/>
</calcChain>
</file>

<file path=xl/sharedStrings.xml><?xml version="1.0" encoding="utf-8"?>
<sst xmlns="http://schemas.openxmlformats.org/spreadsheetml/2006/main" count="415" uniqueCount="131">
  <si>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</si>
  <si>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</si>
  <si>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</si>
  <si>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</si>
  <si>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</si>
  <si>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</si>
  <si>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</si>
  <si>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</si>
  <si>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</si>
  <si>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</si>
  <si>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</si>
  <si>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</si>
  <si>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</si>
  <si>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</si>
  <si>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</si>
  <si>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</si>
  <si>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</si>
  <si>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</si>
  <si>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</si>
  <si>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</t>
  </si>
  <si>
    <t>01</t>
  </si>
  <si>
    <t>Nación</t>
  </si>
  <si>
    <t>10</t>
  </si>
  <si>
    <t>CSF</t>
  </si>
  <si>
    <t>SALARIO</t>
  </si>
  <si>
    <t>02</t>
  </si>
  <si>
    <t>CONTRIBUCIONES INHERENTES A LA NÓMINA</t>
  </si>
  <si>
    <t>03</t>
  </si>
  <si>
    <t>REMUNERACIONES NO CONSTITUTIVAS DE FACTOR SALARIAL</t>
  </si>
  <si>
    <t>ADQUISICIÓN DE ACTIVOS NO FINANCIEROS</t>
  </si>
  <si>
    <t>ADQUISICIONES DIFERENTES DE ACTIVOS</t>
  </si>
  <si>
    <t>001</t>
  </si>
  <si>
    <t>TRANSFERENCIA DE RECURSOS AL PATRIMONIO AUTONOMO FIDEICOMISO DE PROMOCION DE EXPORTACIONES - PROEXPORT. ARTICULO 33 LEY 1328 DE 2009</t>
  </si>
  <si>
    <t>098</t>
  </si>
  <si>
    <t>COMITE GLOBAL DE PREFERENCIAS COMERCIALES ENTRE PAISES EN DESARROLLO (LEY 8 DE 1992)</t>
  </si>
  <si>
    <t>099</t>
  </si>
  <si>
    <t>ORGANIZACION MUNDIAL DE TURISMO O.M.T. (LEY 63 DE 1989)</t>
  </si>
  <si>
    <t>100</t>
  </si>
  <si>
    <t>ORGANIZACION MUNDIAL DEL COMERCIO. OMC. (LEY 170 DE 1994)</t>
  </si>
  <si>
    <t>101</t>
  </si>
  <si>
    <t>SECRETARIA GENERAL DE LA COMUNIDAD ANDINA. (LEY 8 DE 1973)</t>
  </si>
  <si>
    <t>102</t>
  </si>
  <si>
    <t>TRIBUNAL DE JUSTICIA DE LA COMUNIDAD ANDINA. (LEY 17 DE 1980)</t>
  </si>
  <si>
    <t>04</t>
  </si>
  <si>
    <t>007</t>
  </si>
  <si>
    <t>PROVISIÓN PARA GASTOS INSTITUCIONALES Y/O SECTORIALES CONTINGENTES- PREVIO CONCEPTO DGPPN</t>
  </si>
  <si>
    <t>028</t>
  </si>
  <si>
    <t>RECURSOS A BANCOLDEX</t>
  </si>
  <si>
    <t>11</t>
  </si>
  <si>
    <t>SSF</t>
  </si>
  <si>
    <t>029</t>
  </si>
  <si>
    <t>RECURSOS AL FONDO FILMICO COLOMBIA (FFC) - LEY 1556 DE 2012</t>
  </si>
  <si>
    <t>058</t>
  </si>
  <si>
    <t>PROGRAMAS PARA EL APOYO A LAS MYPIMES LEY 590 DE 2000</t>
  </si>
  <si>
    <t>002</t>
  </si>
  <si>
    <t>CUOTAS PARTES PENSIONALES (DE PENSIONES)</t>
  </si>
  <si>
    <t>004</t>
  </si>
  <si>
    <t>BONOS PENSIONALES (DE PENSIONES)</t>
  </si>
  <si>
    <t>012</t>
  </si>
  <si>
    <t>INCAPACIDADES Y LICENCIAS DE MATERNIDAD Y PATERNIDAD (NO DE PENSIONES)</t>
  </si>
  <si>
    <t>077</t>
  </si>
  <si>
    <t>MESADAS PENSIONALES - ZONAS FRANCAS (DE PENSIONES)</t>
  </si>
  <si>
    <t>078</t>
  </si>
  <si>
    <t>MESADAS PENSIONALES CONCESIÓN DE SALINAS (DE PENSIONES</t>
  </si>
  <si>
    <t>081</t>
  </si>
  <si>
    <t>MESADAS PENSIONALES ÁLCALIS DE COLOMBIA LTDA. EN LIQUIDACIÓN (DE PENSIONES)</t>
  </si>
  <si>
    <t>SENTENCIAS</t>
  </si>
  <si>
    <t>CONCILIACIONES</t>
  </si>
  <si>
    <t>09</t>
  </si>
  <si>
    <t>TRANSFERENCIA A ARTESANÍAS DE COLOMBIA S.A.</t>
  </si>
  <si>
    <t>08</t>
  </si>
  <si>
    <t>IMPUESTOS</t>
  </si>
  <si>
    <t>CUOTA DE FISCALIZACIÓN Y AUDITAJE</t>
  </si>
  <si>
    <t>C</t>
  </si>
  <si>
    <t>3501</t>
  </si>
  <si>
    <t>0200</t>
  </si>
  <si>
    <t>2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</si>
  <si>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</si>
  <si>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</si>
  <si>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</si>
  <si>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</si>
  <si>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</si>
  <si>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</si>
  <si>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NACIONAL-[PREVIO CONCEPTO DNP]</t>
  </si>
  <si>
    <t>18</t>
  </si>
  <si>
    <t>IMPLEMENTACIÓN  DE INSTRUMENTOS QUE MEJOREN LA PRODUCTIVIDAD Y COMPETITIVIDAD DE LAS EMPRESAS PARA INCREMENTAR, DIVERSIFICAR Y SOFISTICAR LA OFERTA  NACIONAL</t>
  </si>
  <si>
    <t>19</t>
  </si>
  <si>
    <t>APOYO A LA PROMOCION DE LA ECONOMIA CIRCULAR Y LA EFICIENCIA EN EL USO DE LOS RECURSOS EN LAS EMPRESAS A NIVEL   NACIONAL-[PREVIO CONCEPTO DNP]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</si>
  <si>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</si>
  <si>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</si>
  <si>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</si>
  <si>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</si>
  <si>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</si>
  <si>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NACIONAL-[PREVIO CONCEPTO DNP]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</si>
  <si>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</si>
  <si>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</si>
  <si>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</si>
  <si>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</si>
  <si>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25</t>
  </si>
  <si>
    <t>FORTALECIMIENTO DEL ENTORNO COMPETITIVO EN LA INDUSTRIA A NIVEL  NACIONAL-[PREVIO CONCEPTO DNP]</t>
  </si>
  <si>
    <t>3503</t>
  </si>
  <si>
    <t>4</t>
  </si>
  <si>
    <t>IMPLEMENTACIÓN REGISTRO SUSTANCIAS QUÍMICAS DE USO INDUSTRIAL A NIVEL  NACIONAL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</si>
  <si>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</si>
  <si>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</si>
  <si>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6</t>
  </si>
  <si>
    <t>MEJORAMIENTO EN LA APLICACIÓN Y CONVERGENCIA HACIA ESTÁNDARES INTERNACIONALES DE INFORMACIÓN FINANCIERA Y DE ASEGURAMIENTO DE LA INFORMACIÓN A NIVEL   NACIONAL</t>
  </si>
  <si>
    <t>3599</t>
  </si>
  <si>
    <t>AMPLIACIÓN DE LA CAPACIDAD DE LOS SERVICIOS DE LAS TECNOLOGÍAS DE INFORMACIÓN EN EL MINCIT  NACIONAL</t>
  </si>
  <si>
    <t>FORTALECIMIENTO EN LA GESTIÓN ADMINISTRATIVA E INSTITUCIONAL DEL MINISTERIO DE COMERCIO, INDUSTRIA Y TURISMO A NIVEL   NACIONAL</t>
  </si>
  <si>
    <t>GASTOS DE PERSONAL</t>
  </si>
  <si>
    <t>GASTOS DE FUNCIONAMIENTO</t>
  </si>
  <si>
    <t xml:space="preserve">ADQUISICION DE BIENES Y SERVICIOS </t>
  </si>
  <si>
    <t>TRANSFERENCIAS CORRIENTES</t>
  </si>
  <si>
    <t>GASTOS POR TRIBUTOS, MULTAS, SANCIONES E INTERESES DE MORA</t>
  </si>
  <si>
    <t>TOTAL PRESUPUESTO A+C</t>
  </si>
  <si>
    <t xml:space="preserve">GASTOS DE INVERSION </t>
  </si>
  <si>
    <t>APR. VIGENTE DESPUES DE BLOQUEOS</t>
  </si>
  <si>
    <t>APROPIACION SIN COMPROMETER</t>
  </si>
  <si>
    <t>MINISTERIO DE COMERCIO INDUSTRIA Y TURISMO</t>
  </si>
  <si>
    <t>EJECUCION PRESUPUESTAL ACUMULADA CON CORTE AL 28 DE FEBRERO DE 2021</t>
  </si>
  <si>
    <t>UNIDAD EJECUTORA 350101-000 GESTION GENERAL</t>
  </si>
  <si>
    <t xml:space="preserve">Fuente : Sistema Integrado de Información Financiera SIIF Nación </t>
  </si>
  <si>
    <t>FECHA DE GENERACION : MARZO 01 DE 2021</t>
  </si>
  <si>
    <t>OBLIG/ APR</t>
  </si>
  <si>
    <t>PAGO/ APR</t>
  </si>
  <si>
    <r>
      <rPr>
        <b/>
        <sz val="8"/>
        <rFont val="Arial"/>
        <family val="2"/>
      </rPr>
      <t>Nota No. 3</t>
    </r>
    <r>
      <rPr>
        <sz val="8"/>
        <rFont val="Arial"/>
        <family val="2"/>
      </rPr>
      <t xml:space="preserve"> : Resoluciòn No.0081 " Por la cual se efectua un traslado en el presupuesto de funcionamiento de la Secciòn 3501 Ministerio de Comercio, Industria y Turismo, Unidad Ejecutora 3501-01 Gestiòn General en la vigencia fiscal 2021"</t>
    </r>
  </si>
  <si>
    <r>
      <rPr>
        <b/>
        <sz val="8"/>
        <rFont val="Arial"/>
        <family val="2"/>
      </rPr>
      <t>Nota No. 4</t>
    </r>
    <r>
      <rPr>
        <sz val="8"/>
        <rFont val="Arial"/>
        <family val="2"/>
      </rPr>
      <t xml:space="preserve"> : Resoluciòn No.0103 " Por la cual se efectua un traslado en el presupuesto de funcionamiento de la Secciòn 3501 Ministerio de Comercio, Industria y Turismo, Unidad Ejecutora 3501-01 Gestiòn General en la vigencia fiscal 2021"</t>
    </r>
  </si>
  <si>
    <r>
      <rPr>
        <b/>
        <sz val="8"/>
        <rFont val="Arial"/>
        <family val="2"/>
      </rPr>
      <t>Nota No. 2</t>
    </r>
    <r>
      <rPr>
        <sz val="8"/>
        <rFont val="Arial"/>
        <family val="2"/>
      </rPr>
      <t xml:space="preserve"> : Decreto No. 1805  del  31 de diciembre de 2020" Por el cual se liquida el presupuesto General de la Nación para la vigencia fiscal de 2021, se detallan las apropiaciones y se clasifican y definen los gastos"</t>
    </r>
  </si>
  <si>
    <r>
      <rPr>
        <b/>
        <sz val="8"/>
        <rFont val="Arial"/>
        <family val="2"/>
      </rPr>
      <t>Nota No. 1</t>
    </r>
    <r>
      <rPr>
        <sz val="8"/>
        <rFont val="Arial"/>
        <family val="2"/>
      </rPr>
      <t xml:space="preserve"> : Ley  No. 2063 del  28 de noviembre de 2020" Por la cual se decreta el presupuesto de rentas y recursos de capital y ley de apropiaciones para la vigencia fiscal del 1° de Enero al 31 de diciembre de 2021" </t>
    </r>
  </si>
  <si>
    <t>COMP/  APR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</si>
</sst>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\-#,##0.00\ "/>
    <numFmt numFmtId="165" formatCode="[$-1240A]&quot;$&quot;\ #,##0.00;\(&quot;$&quot;\ #,##0.00\)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sz val="8"/>
      <name val="Calibri"/>
      <family val="2"/>
    </font>
    <font>
      <b/>
      <sz val="8"/>
      <color theme="0"/>
      <name val="Arial"/>
      <family val="2"/>
    </font>
    <font>
      <sz val="8"/>
      <color theme="0"/>
      <name val="Calibri"/>
      <family val="2"/>
    </font>
    <font>
      <b/>
      <sz val="11"/>
      <color rgb="FF000000"/>
      <name val="Arial Narrow"/>
      <family val="2"/>
    </font>
    <font>
      <sz val="11"/>
      <name val="Arial Narrow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8">
    <xf numFmtId="0" fontId="1" fillId="0" borderId="0" xfId="0" applyFont="1" applyFill="1" applyBorder="1"/>
    <xf numFmtId="0" fontId="1" fillId="0" borderId="0" xfId="0" applyFont="1" applyFill="1" applyBorder="1" applyAlignment="1">
      <alignment horizontal="right" vertical="center" wrapText="1"/>
    </xf>
    <xf numFmtId="0" fontId="5" fillId="2" borderId="1" xfId="0" applyNumberFormat="1" applyFont="1" applyFill="1" applyBorder="1" applyAlignment="1">
      <alignment horizontal="center" vertical="center" wrapText="1" readingOrder="1"/>
    </xf>
    <xf numFmtId="0" fontId="6" fillId="2" borderId="1" xfId="0" applyFont="1" applyFill="1" applyBorder="1" applyAlignment="1">
      <alignment horizontal="centerContinuous" vertical="center" wrapText="1"/>
    </xf>
    <xf numFmtId="164" fontId="4" fillId="0" borderId="1" xfId="0" applyNumberFormat="1" applyFont="1" applyFill="1" applyBorder="1" applyAlignment="1">
      <alignment horizontal="right" vertical="center" wrapText="1"/>
    </xf>
    <xf numFmtId="10" fontId="4" fillId="0" borderId="1" xfId="0" applyNumberFormat="1" applyFont="1" applyFill="1" applyBorder="1" applyAlignment="1">
      <alignment horizontal="right" vertical="center" wrapText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4" fontId="3" fillId="0" borderId="1" xfId="0" applyNumberFormat="1" applyFont="1" applyFill="1" applyBorder="1" applyAlignment="1">
      <alignment horizontal="right" vertical="center" wrapText="1" readingOrder="1"/>
    </xf>
    <xf numFmtId="0" fontId="6" fillId="2" borderId="1" xfId="0" applyFont="1" applyFill="1" applyBorder="1" applyAlignment="1">
      <alignment horizontal="center" vertical="center" wrapText="1"/>
    </xf>
    <xf numFmtId="0" fontId="10" fillId="0" borderId="0" xfId="0" applyFont="1" applyFill="1" applyBorder="1"/>
    <xf numFmtId="165" fontId="10" fillId="0" borderId="0" xfId="0" applyNumberFormat="1" applyFont="1" applyFill="1" applyBorder="1"/>
    <xf numFmtId="4" fontId="10" fillId="0" borderId="0" xfId="0" applyNumberFormat="1" applyFont="1" applyFill="1" applyBorder="1"/>
    <xf numFmtId="164" fontId="10" fillId="0" borderId="0" xfId="0" applyNumberFormat="1" applyFont="1" applyFill="1" applyBorder="1"/>
    <xf numFmtId="10" fontId="10" fillId="0" borderId="0" xfId="0" applyNumberFormat="1" applyFont="1" applyFill="1" applyBorder="1"/>
    <xf numFmtId="165" fontId="3" fillId="0" borderId="0" xfId="0" applyNumberFormat="1" applyFont="1" applyFill="1" applyBorder="1" applyAlignment="1">
      <alignment horizontal="right" vertical="center" wrapText="1" readingOrder="1"/>
    </xf>
    <xf numFmtId="4" fontId="3" fillId="0" borderId="0" xfId="0" applyNumberFormat="1" applyFont="1" applyFill="1" applyBorder="1" applyAlignment="1">
      <alignment horizontal="right" vertical="center" wrapText="1" readingOrder="1"/>
    </xf>
    <xf numFmtId="0" fontId="7" fillId="0" borderId="0" xfId="0" applyNumberFormat="1" applyFont="1" applyFill="1" applyBorder="1" applyAlignment="1">
      <alignment horizontal="center" vertical="center" wrapText="1" readingOrder="1"/>
    </xf>
    <xf numFmtId="0" fontId="8" fillId="0" borderId="0" xfId="0" applyFont="1" applyFill="1" applyBorder="1" applyAlignment="1">
      <alignment horizontal="center" vertical="center" wrapText="1" readingOrder="1"/>
    </xf>
    <xf numFmtId="0" fontId="8" fillId="0" borderId="0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 readingOrder="1"/>
    </xf>
    <xf numFmtId="0" fontId="10" fillId="0" borderId="2" xfId="0" applyFont="1" applyFill="1" applyBorder="1" applyAlignment="1">
      <alignment horizontal="center" vertical="center" wrapText="1" readingOrder="1"/>
    </xf>
    <xf numFmtId="0" fontId="9" fillId="3" borderId="1" xfId="0" applyNumberFormat="1" applyFont="1" applyFill="1" applyBorder="1" applyAlignment="1">
      <alignment horizontal="center" vertical="center" wrapText="1" readingOrder="1"/>
    </xf>
    <xf numFmtId="0" fontId="9" fillId="3" borderId="1" xfId="0" applyNumberFormat="1" applyFont="1" applyFill="1" applyBorder="1" applyAlignment="1">
      <alignment horizontal="left" vertical="center" wrapText="1" readingOrder="1"/>
    </xf>
    <xf numFmtId="4" fontId="9" fillId="3" borderId="1" xfId="0" applyNumberFormat="1" applyFont="1" applyFill="1" applyBorder="1" applyAlignment="1">
      <alignment horizontal="right" vertical="center" wrapText="1" readingOrder="1"/>
    </xf>
    <xf numFmtId="164" fontId="12" fillId="3" borderId="1" xfId="0" applyNumberFormat="1" applyFont="1" applyFill="1" applyBorder="1" applyAlignment="1">
      <alignment horizontal="right" vertical="center" wrapText="1"/>
    </xf>
    <xf numFmtId="10" fontId="12" fillId="3" borderId="1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8</xdr:col>
      <xdr:colOff>37687</xdr:colOff>
      <xdr:row>2</xdr:row>
      <xdr:rowOff>85725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980912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97"/>
  <sheetViews>
    <sheetView showGridLines="0" tabSelected="1" topLeftCell="L1" workbookViewId="0">
      <selection activeCell="W1" sqref="W1"/>
    </sheetView>
  </sheetViews>
  <sheetFormatPr baseColWidth="10" defaultRowHeight="15" x14ac:dyDescent="0.25"/>
  <cols>
    <col min="1" max="5" width="5.42578125" customWidth="1"/>
    <col min="6" max="6" width="6.5703125" customWidth="1"/>
    <col min="7" max="7" width="6.140625" customWidth="1"/>
    <col min="8" max="8" width="4.28515625" customWidth="1"/>
    <col min="9" max="9" width="27.5703125" customWidth="1"/>
    <col min="10" max="10" width="16.28515625" customWidth="1"/>
    <col min="11" max="11" width="16" customWidth="1"/>
    <col min="12" max="12" width="14.7109375" customWidth="1"/>
    <col min="13" max="13" width="15.28515625" customWidth="1"/>
    <col min="14" max="14" width="12.7109375" customWidth="1"/>
    <col min="15" max="15" width="18.85546875" customWidth="1"/>
    <col min="16" max="16" width="16.85546875" customWidth="1"/>
    <col min="17" max="17" width="17.42578125" customWidth="1"/>
    <col min="18" max="18" width="16.7109375" customWidth="1"/>
    <col min="19" max="19" width="16.5703125" customWidth="1"/>
    <col min="20" max="20" width="15.42578125" customWidth="1"/>
    <col min="21" max="21" width="15.140625" customWidth="1"/>
    <col min="22" max="22" width="6.7109375" customWidth="1"/>
    <col min="23" max="23" width="6.140625" customWidth="1"/>
    <col min="24" max="24" width="6.28515625" customWidth="1"/>
  </cols>
  <sheetData>
    <row r="2" spans="1:24" ht="16.5" x14ac:dyDescent="0.25">
      <c r="A2" s="18" t="s">
        <v>119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</row>
    <row r="3" spans="1:24" ht="16.5" x14ac:dyDescent="0.25">
      <c r="A3" s="18" t="s">
        <v>120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</row>
    <row r="4" spans="1:24" ht="16.5" x14ac:dyDescent="0.25">
      <c r="A4" s="18" t="s">
        <v>121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</row>
    <row r="5" spans="1:24" ht="24" customHeight="1" thickBot="1" x14ac:dyDescent="0.3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21" t="s">
        <v>123</v>
      </c>
      <c r="U5" s="22"/>
      <c r="V5" s="22"/>
      <c r="W5" s="22"/>
      <c r="X5" s="22"/>
    </row>
    <row r="6" spans="1:24" ht="30.75" customHeight="1" thickTop="1" thickBot="1" x14ac:dyDescent="0.3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7</v>
      </c>
      <c r="I6" s="2" t="s">
        <v>8</v>
      </c>
      <c r="J6" s="2" t="s">
        <v>9</v>
      </c>
      <c r="K6" s="2" t="s">
        <v>10</v>
      </c>
      <c r="L6" s="2" t="s">
        <v>11</v>
      </c>
      <c r="M6" s="2" t="s">
        <v>12</v>
      </c>
      <c r="N6" s="2" t="s">
        <v>13</v>
      </c>
      <c r="O6" s="2" t="s">
        <v>117</v>
      </c>
      <c r="P6" s="2" t="s">
        <v>14</v>
      </c>
      <c r="Q6" s="2" t="s">
        <v>15</v>
      </c>
      <c r="R6" s="2" t="s">
        <v>16</v>
      </c>
      <c r="S6" s="2" t="s">
        <v>17</v>
      </c>
      <c r="T6" s="2" t="s">
        <v>18</v>
      </c>
      <c r="U6" s="3" t="s">
        <v>118</v>
      </c>
      <c r="V6" s="10" t="s">
        <v>130</v>
      </c>
      <c r="W6" s="10" t="s">
        <v>124</v>
      </c>
      <c r="X6" s="3" t="s">
        <v>125</v>
      </c>
    </row>
    <row r="7" spans="1:24" ht="35.1" customHeight="1" thickTop="1" thickBot="1" x14ac:dyDescent="0.3">
      <c r="A7" s="6" t="s">
        <v>19</v>
      </c>
      <c r="B7" s="6"/>
      <c r="C7" s="6"/>
      <c r="D7" s="6"/>
      <c r="E7" s="6"/>
      <c r="F7" s="6"/>
      <c r="G7" s="6"/>
      <c r="H7" s="6"/>
      <c r="I7" s="7" t="s">
        <v>111</v>
      </c>
      <c r="J7" s="9">
        <f>+J8+J12+J15+J36</f>
        <v>423160702000</v>
      </c>
      <c r="K7" s="9">
        <f t="shared" ref="K7:T7" si="0">+K8+K12+K15+K36</f>
        <v>11000000000</v>
      </c>
      <c r="L7" s="9">
        <f t="shared" si="0"/>
        <v>11000000000</v>
      </c>
      <c r="M7" s="9">
        <f t="shared" si="0"/>
        <v>423160702000</v>
      </c>
      <c r="N7" s="9">
        <f t="shared" si="0"/>
        <v>0</v>
      </c>
      <c r="O7" s="9">
        <f>+M7-N7</f>
        <v>423160702000</v>
      </c>
      <c r="P7" s="9">
        <f t="shared" si="0"/>
        <v>259152728436.37</v>
      </c>
      <c r="Q7" s="9">
        <f t="shared" si="0"/>
        <v>164007973563.63</v>
      </c>
      <c r="R7" s="9">
        <f t="shared" si="0"/>
        <v>204189298659.51999</v>
      </c>
      <c r="S7" s="9">
        <f t="shared" si="0"/>
        <v>40800658009.720001</v>
      </c>
      <c r="T7" s="9">
        <f t="shared" si="0"/>
        <v>26670353855.360001</v>
      </c>
      <c r="U7" s="4">
        <f t="shared" ref="U7:U38" si="1">+O7-R7</f>
        <v>218971403340.48001</v>
      </c>
      <c r="V7" s="5">
        <f>+R7/O7</f>
        <v>0.4825336986503061</v>
      </c>
      <c r="W7" s="5">
        <f>+S7/O7</f>
        <v>9.6418825795690263E-2</v>
      </c>
      <c r="X7" s="5">
        <f>+T7/O7</f>
        <v>6.3026537505271457E-2</v>
      </c>
    </row>
    <row r="8" spans="1:24" ht="35.1" customHeight="1" thickTop="1" thickBot="1" x14ac:dyDescent="0.3">
      <c r="A8" s="23" t="s">
        <v>19</v>
      </c>
      <c r="B8" s="23"/>
      <c r="C8" s="23"/>
      <c r="D8" s="23"/>
      <c r="E8" s="23"/>
      <c r="F8" s="23"/>
      <c r="G8" s="23"/>
      <c r="H8" s="23"/>
      <c r="I8" s="24" t="s">
        <v>110</v>
      </c>
      <c r="J8" s="25">
        <f>SUM(J9:J11)</f>
        <v>41107301000</v>
      </c>
      <c r="K8" s="25">
        <f t="shared" ref="K8:T8" si="2">SUM(K9:K11)</f>
        <v>0</v>
      </c>
      <c r="L8" s="25">
        <f t="shared" si="2"/>
        <v>0</v>
      </c>
      <c r="M8" s="25">
        <f t="shared" si="2"/>
        <v>41107301000</v>
      </c>
      <c r="N8" s="25">
        <f t="shared" si="2"/>
        <v>0</v>
      </c>
      <c r="O8" s="25">
        <f t="shared" ref="O8:O57" si="3">+M8-N8</f>
        <v>41107301000</v>
      </c>
      <c r="P8" s="25">
        <f t="shared" si="2"/>
        <v>41077301000</v>
      </c>
      <c r="Q8" s="25">
        <f t="shared" si="2"/>
        <v>30000000</v>
      </c>
      <c r="R8" s="25">
        <f t="shared" si="2"/>
        <v>5641895548</v>
      </c>
      <c r="S8" s="25">
        <f t="shared" si="2"/>
        <v>5348760840</v>
      </c>
      <c r="T8" s="25">
        <f t="shared" si="2"/>
        <v>5348760840</v>
      </c>
      <c r="U8" s="26">
        <f t="shared" si="1"/>
        <v>35465405452</v>
      </c>
      <c r="V8" s="27">
        <f t="shared" ref="V8:V57" si="4">+R8/O8</f>
        <v>0.13724801703716816</v>
      </c>
      <c r="W8" s="27">
        <f t="shared" ref="W8:W57" si="5">+S8/O8</f>
        <v>0.13011705244282518</v>
      </c>
      <c r="X8" s="27">
        <f t="shared" ref="X8:X57" si="6">+T8/O8</f>
        <v>0.13011705244282518</v>
      </c>
    </row>
    <row r="9" spans="1:24" ht="35.1" customHeight="1" thickTop="1" thickBot="1" x14ac:dyDescent="0.3">
      <c r="A9" s="6" t="s">
        <v>19</v>
      </c>
      <c r="B9" s="6" t="s">
        <v>20</v>
      </c>
      <c r="C9" s="6" t="s">
        <v>20</v>
      </c>
      <c r="D9" s="6" t="s">
        <v>20</v>
      </c>
      <c r="E9" s="6"/>
      <c r="F9" s="6" t="s">
        <v>21</v>
      </c>
      <c r="G9" s="6" t="s">
        <v>22</v>
      </c>
      <c r="H9" s="6" t="s">
        <v>23</v>
      </c>
      <c r="I9" s="7" t="s">
        <v>24</v>
      </c>
      <c r="J9" s="9">
        <v>22729521000</v>
      </c>
      <c r="K9" s="9">
        <v>0</v>
      </c>
      <c r="L9" s="9">
        <v>0</v>
      </c>
      <c r="M9" s="9">
        <v>22729521000</v>
      </c>
      <c r="N9" s="9">
        <v>0</v>
      </c>
      <c r="O9" s="9">
        <f t="shared" si="3"/>
        <v>22729521000</v>
      </c>
      <c r="P9" s="9">
        <v>22729521000</v>
      </c>
      <c r="Q9" s="9">
        <v>0</v>
      </c>
      <c r="R9" s="9">
        <v>3070577721</v>
      </c>
      <c r="S9" s="9">
        <v>3068597039</v>
      </c>
      <c r="T9" s="9">
        <v>3068597039</v>
      </c>
      <c r="U9" s="4">
        <f t="shared" si="1"/>
        <v>19658943279</v>
      </c>
      <c r="V9" s="5">
        <f t="shared" si="4"/>
        <v>0.13509205587746437</v>
      </c>
      <c r="W9" s="5">
        <f t="shared" si="5"/>
        <v>0.13500491448983901</v>
      </c>
      <c r="X9" s="5">
        <f t="shared" si="6"/>
        <v>0.13500491448983901</v>
      </c>
    </row>
    <row r="10" spans="1:24" ht="35.1" customHeight="1" thickTop="1" thickBot="1" x14ac:dyDescent="0.3">
      <c r="A10" s="6" t="s">
        <v>19</v>
      </c>
      <c r="B10" s="6" t="s">
        <v>20</v>
      </c>
      <c r="C10" s="6" t="s">
        <v>20</v>
      </c>
      <c r="D10" s="6" t="s">
        <v>25</v>
      </c>
      <c r="E10" s="6"/>
      <c r="F10" s="6" t="s">
        <v>21</v>
      </c>
      <c r="G10" s="6" t="s">
        <v>22</v>
      </c>
      <c r="H10" s="6" t="s">
        <v>23</v>
      </c>
      <c r="I10" s="7" t="s">
        <v>26</v>
      </c>
      <c r="J10" s="9">
        <v>8268406000</v>
      </c>
      <c r="K10" s="9">
        <v>0</v>
      </c>
      <c r="L10" s="9">
        <v>0</v>
      </c>
      <c r="M10" s="9">
        <v>8268406000</v>
      </c>
      <c r="N10" s="9">
        <v>0</v>
      </c>
      <c r="O10" s="9">
        <f t="shared" si="3"/>
        <v>8268406000</v>
      </c>
      <c r="P10" s="9">
        <v>8268406000</v>
      </c>
      <c r="Q10" s="9">
        <v>0</v>
      </c>
      <c r="R10" s="9">
        <v>1532712290</v>
      </c>
      <c r="S10" s="9">
        <v>1241558264</v>
      </c>
      <c r="T10" s="9">
        <v>1241558264</v>
      </c>
      <c r="U10" s="4">
        <f t="shared" si="1"/>
        <v>6735693710</v>
      </c>
      <c r="V10" s="5">
        <f t="shared" si="4"/>
        <v>0.18536974236630374</v>
      </c>
      <c r="W10" s="5">
        <f t="shared" si="5"/>
        <v>0.15015690617998198</v>
      </c>
      <c r="X10" s="5">
        <f t="shared" si="6"/>
        <v>0.15015690617998198</v>
      </c>
    </row>
    <row r="11" spans="1:24" ht="35.1" customHeight="1" thickTop="1" thickBot="1" x14ac:dyDescent="0.3">
      <c r="A11" s="6" t="s">
        <v>19</v>
      </c>
      <c r="B11" s="6" t="s">
        <v>20</v>
      </c>
      <c r="C11" s="6" t="s">
        <v>20</v>
      </c>
      <c r="D11" s="6" t="s">
        <v>27</v>
      </c>
      <c r="E11" s="6"/>
      <c r="F11" s="6" t="s">
        <v>21</v>
      </c>
      <c r="G11" s="6" t="s">
        <v>22</v>
      </c>
      <c r="H11" s="6" t="s">
        <v>23</v>
      </c>
      <c r="I11" s="7" t="s">
        <v>28</v>
      </c>
      <c r="J11" s="9">
        <v>10109374000</v>
      </c>
      <c r="K11" s="9">
        <v>0</v>
      </c>
      <c r="L11" s="9">
        <v>0</v>
      </c>
      <c r="M11" s="9">
        <v>10109374000</v>
      </c>
      <c r="N11" s="9">
        <v>0</v>
      </c>
      <c r="O11" s="9">
        <f t="shared" si="3"/>
        <v>10109374000</v>
      </c>
      <c r="P11" s="9">
        <v>10079374000</v>
      </c>
      <c r="Q11" s="9">
        <v>30000000</v>
      </c>
      <c r="R11" s="9">
        <v>1038605537</v>
      </c>
      <c r="S11" s="9">
        <v>1038605537</v>
      </c>
      <c r="T11" s="9">
        <v>1038605537</v>
      </c>
      <c r="U11" s="4">
        <f t="shared" si="1"/>
        <v>9070768463</v>
      </c>
      <c r="V11" s="5">
        <f t="shared" si="4"/>
        <v>0.10273687935573458</v>
      </c>
      <c r="W11" s="5">
        <f t="shared" si="5"/>
        <v>0.10273687935573458</v>
      </c>
      <c r="X11" s="5">
        <f t="shared" si="6"/>
        <v>0.10273687935573458</v>
      </c>
    </row>
    <row r="12" spans="1:24" ht="35.1" customHeight="1" thickTop="1" thickBot="1" x14ac:dyDescent="0.3">
      <c r="A12" s="23" t="s">
        <v>19</v>
      </c>
      <c r="B12" s="23"/>
      <c r="C12" s="23"/>
      <c r="D12" s="23"/>
      <c r="E12" s="23"/>
      <c r="F12" s="23"/>
      <c r="G12" s="23"/>
      <c r="H12" s="23"/>
      <c r="I12" s="24" t="s">
        <v>112</v>
      </c>
      <c r="J12" s="25">
        <f>+J13+J14</f>
        <v>19428254000</v>
      </c>
      <c r="K12" s="25">
        <f t="shared" ref="K12:T12" si="7">+K13+K14</f>
        <v>0</v>
      </c>
      <c r="L12" s="25">
        <f t="shared" si="7"/>
        <v>0</v>
      </c>
      <c r="M12" s="25">
        <f t="shared" si="7"/>
        <v>19428254000</v>
      </c>
      <c r="N12" s="25">
        <f t="shared" si="7"/>
        <v>0</v>
      </c>
      <c r="O12" s="25">
        <f t="shared" si="3"/>
        <v>19428254000</v>
      </c>
      <c r="P12" s="25">
        <f t="shared" si="7"/>
        <v>17388044999.099998</v>
      </c>
      <c r="Q12" s="25">
        <f t="shared" si="7"/>
        <v>2040209000.9000001</v>
      </c>
      <c r="R12" s="25">
        <f t="shared" si="7"/>
        <v>13687313188.25</v>
      </c>
      <c r="S12" s="25">
        <f t="shared" si="7"/>
        <v>1824933964.73</v>
      </c>
      <c r="T12" s="25">
        <f t="shared" si="7"/>
        <v>1330993446.73</v>
      </c>
      <c r="U12" s="26">
        <f t="shared" si="1"/>
        <v>5740940811.75</v>
      </c>
      <c r="V12" s="27">
        <f t="shared" si="4"/>
        <v>0.70450557153772031</v>
      </c>
      <c r="W12" s="27">
        <f t="shared" si="5"/>
        <v>9.3931959337673884E-2</v>
      </c>
      <c r="X12" s="27">
        <f t="shared" si="6"/>
        <v>6.8508134942542959E-2</v>
      </c>
    </row>
    <row r="13" spans="1:24" ht="35.1" customHeight="1" thickTop="1" thickBot="1" x14ac:dyDescent="0.3">
      <c r="A13" s="6" t="s">
        <v>19</v>
      </c>
      <c r="B13" s="6" t="s">
        <v>25</v>
      </c>
      <c r="C13" s="6" t="s">
        <v>20</v>
      </c>
      <c r="D13" s="6"/>
      <c r="E13" s="6"/>
      <c r="F13" s="6" t="s">
        <v>21</v>
      </c>
      <c r="G13" s="6" t="s">
        <v>22</v>
      </c>
      <c r="H13" s="6" t="s">
        <v>23</v>
      </c>
      <c r="I13" s="7" t="s">
        <v>29</v>
      </c>
      <c r="J13" s="9">
        <v>5150000</v>
      </c>
      <c r="K13" s="9">
        <v>0</v>
      </c>
      <c r="L13" s="9">
        <v>0</v>
      </c>
      <c r="M13" s="9">
        <v>5150000</v>
      </c>
      <c r="N13" s="9">
        <v>0</v>
      </c>
      <c r="O13" s="9">
        <f t="shared" si="3"/>
        <v>5150000</v>
      </c>
      <c r="P13" s="9">
        <v>0</v>
      </c>
      <c r="Q13" s="9">
        <v>5150000</v>
      </c>
      <c r="R13" s="9">
        <v>0</v>
      </c>
      <c r="S13" s="9">
        <v>0</v>
      </c>
      <c r="T13" s="9">
        <v>0</v>
      </c>
      <c r="U13" s="4">
        <f t="shared" si="1"/>
        <v>5150000</v>
      </c>
      <c r="V13" s="5">
        <f t="shared" si="4"/>
        <v>0</v>
      </c>
      <c r="W13" s="5">
        <f t="shared" si="5"/>
        <v>0</v>
      </c>
      <c r="X13" s="5">
        <f t="shared" si="6"/>
        <v>0</v>
      </c>
    </row>
    <row r="14" spans="1:24" ht="35.1" customHeight="1" thickTop="1" thickBot="1" x14ac:dyDescent="0.3">
      <c r="A14" s="6" t="s">
        <v>19</v>
      </c>
      <c r="B14" s="6" t="s">
        <v>25</v>
      </c>
      <c r="C14" s="6" t="s">
        <v>25</v>
      </c>
      <c r="D14" s="6"/>
      <c r="E14" s="6"/>
      <c r="F14" s="6" t="s">
        <v>21</v>
      </c>
      <c r="G14" s="6" t="s">
        <v>22</v>
      </c>
      <c r="H14" s="6" t="s">
        <v>23</v>
      </c>
      <c r="I14" s="7" t="s">
        <v>30</v>
      </c>
      <c r="J14" s="9">
        <v>19423104000</v>
      </c>
      <c r="K14" s="9">
        <v>0</v>
      </c>
      <c r="L14" s="9">
        <v>0</v>
      </c>
      <c r="M14" s="9">
        <v>19423104000</v>
      </c>
      <c r="N14" s="9">
        <v>0</v>
      </c>
      <c r="O14" s="9">
        <f t="shared" si="3"/>
        <v>19423104000</v>
      </c>
      <c r="P14" s="9">
        <v>17388044999.099998</v>
      </c>
      <c r="Q14" s="9">
        <v>2035059000.9000001</v>
      </c>
      <c r="R14" s="9">
        <v>13687313188.25</v>
      </c>
      <c r="S14" s="9">
        <v>1824933964.73</v>
      </c>
      <c r="T14" s="9">
        <v>1330993446.73</v>
      </c>
      <c r="U14" s="4">
        <f t="shared" si="1"/>
        <v>5735790811.75</v>
      </c>
      <c r="V14" s="5">
        <f t="shared" si="4"/>
        <v>0.70469236988331008</v>
      </c>
      <c r="W14" s="5">
        <f t="shared" si="5"/>
        <v>9.3956865222469071E-2</v>
      </c>
      <c r="X14" s="5">
        <f t="shared" si="6"/>
        <v>6.8526299747455402E-2</v>
      </c>
    </row>
    <row r="15" spans="1:24" ht="35.1" customHeight="1" thickTop="1" thickBot="1" x14ac:dyDescent="0.3">
      <c r="A15" s="23" t="s">
        <v>19</v>
      </c>
      <c r="B15" s="23"/>
      <c r="C15" s="23"/>
      <c r="D15" s="23"/>
      <c r="E15" s="23"/>
      <c r="F15" s="23"/>
      <c r="G15" s="23"/>
      <c r="H15" s="23"/>
      <c r="I15" s="24" t="s">
        <v>113</v>
      </c>
      <c r="J15" s="25">
        <f>SUM(J16:J35)</f>
        <v>349794367000</v>
      </c>
      <c r="K15" s="25">
        <f t="shared" ref="K15:T15" si="8">SUM(K16:K35)</f>
        <v>11000000000</v>
      </c>
      <c r="L15" s="25">
        <f t="shared" si="8"/>
        <v>11000000000</v>
      </c>
      <c r="M15" s="25">
        <f t="shared" si="8"/>
        <v>349794367000</v>
      </c>
      <c r="N15" s="25">
        <f t="shared" si="8"/>
        <v>0</v>
      </c>
      <c r="O15" s="25">
        <f t="shared" si="3"/>
        <v>349794367000</v>
      </c>
      <c r="P15" s="25">
        <f t="shared" si="8"/>
        <v>188763777437.26999</v>
      </c>
      <c r="Q15" s="25">
        <f t="shared" si="8"/>
        <v>161030589562.73001</v>
      </c>
      <c r="R15" s="25">
        <f t="shared" si="8"/>
        <v>175073079417.26999</v>
      </c>
      <c r="S15" s="25">
        <f t="shared" si="8"/>
        <v>33624963204.990002</v>
      </c>
      <c r="T15" s="25">
        <f t="shared" si="8"/>
        <v>19988599568.630001</v>
      </c>
      <c r="U15" s="26">
        <f t="shared" si="1"/>
        <v>174721287582.73001</v>
      </c>
      <c r="V15" s="27">
        <f t="shared" si="4"/>
        <v>0.50050285520255389</v>
      </c>
      <c r="W15" s="27">
        <f t="shared" si="5"/>
        <v>9.6127800722960191E-2</v>
      </c>
      <c r="X15" s="27">
        <f t="shared" si="6"/>
        <v>5.714385780440541E-2</v>
      </c>
    </row>
    <row r="16" spans="1:24" ht="57.75" thickTop="1" thickBot="1" x14ac:dyDescent="0.3">
      <c r="A16" s="6" t="s">
        <v>19</v>
      </c>
      <c r="B16" s="6" t="s">
        <v>27</v>
      </c>
      <c r="C16" s="6" t="s">
        <v>20</v>
      </c>
      <c r="D16" s="6" t="s">
        <v>20</v>
      </c>
      <c r="E16" s="6" t="s">
        <v>31</v>
      </c>
      <c r="F16" s="6" t="s">
        <v>21</v>
      </c>
      <c r="G16" s="6" t="s">
        <v>22</v>
      </c>
      <c r="H16" s="6" t="s">
        <v>23</v>
      </c>
      <c r="I16" s="7" t="s">
        <v>32</v>
      </c>
      <c r="J16" s="9">
        <v>150000000000</v>
      </c>
      <c r="K16" s="9">
        <v>0</v>
      </c>
      <c r="L16" s="9">
        <v>0</v>
      </c>
      <c r="M16" s="9">
        <v>150000000000</v>
      </c>
      <c r="N16" s="9">
        <v>0</v>
      </c>
      <c r="O16" s="9">
        <f t="shared" si="3"/>
        <v>150000000000</v>
      </c>
      <c r="P16" s="9">
        <v>150000000000</v>
      </c>
      <c r="Q16" s="9">
        <v>0</v>
      </c>
      <c r="R16" s="9">
        <v>150000000000</v>
      </c>
      <c r="S16" s="9">
        <v>27272727272.720001</v>
      </c>
      <c r="T16" s="9">
        <v>13636363636.360001</v>
      </c>
      <c r="U16" s="4">
        <f t="shared" si="1"/>
        <v>0</v>
      </c>
      <c r="V16" s="5">
        <f t="shared" si="4"/>
        <v>1</v>
      </c>
      <c r="W16" s="5">
        <f t="shared" si="5"/>
        <v>0.18181818181813333</v>
      </c>
      <c r="X16" s="5">
        <f t="shared" si="6"/>
        <v>9.0909090909066667E-2</v>
      </c>
    </row>
    <row r="17" spans="1:24" ht="35.25" thickTop="1" thickBot="1" x14ac:dyDescent="0.3">
      <c r="A17" s="6" t="s">
        <v>19</v>
      </c>
      <c r="B17" s="6" t="s">
        <v>27</v>
      </c>
      <c r="C17" s="6" t="s">
        <v>25</v>
      </c>
      <c r="D17" s="6" t="s">
        <v>25</v>
      </c>
      <c r="E17" s="6" t="s">
        <v>33</v>
      </c>
      <c r="F17" s="6" t="s">
        <v>21</v>
      </c>
      <c r="G17" s="6" t="s">
        <v>22</v>
      </c>
      <c r="H17" s="6" t="s">
        <v>23</v>
      </c>
      <c r="I17" s="7" t="s">
        <v>34</v>
      </c>
      <c r="J17" s="9">
        <v>56205000</v>
      </c>
      <c r="K17" s="9">
        <v>0</v>
      </c>
      <c r="L17" s="9">
        <v>0</v>
      </c>
      <c r="M17" s="9">
        <v>56205000</v>
      </c>
      <c r="N17" s="9">
        <v>0</v>
      </c>
      <c r="O17" s="9">
        <f t="shared" si="3"/>
        <v>56205000</v>
      </c>
      <c r="P17" s="9">
        <v>0</v>
      </c>
      <c r="Q17" s="9">
        <v>56205000</v>
      </c>
      <c r="R17" s="9">
        <v>0</v>
      </c>
      <c r="S17" s="9">
        <v>0</v>
      </c>
      <c r="T17" s="9">
        <v>0</v>
      </c>
      <c r="U17" s="4">
        <f t="shared" si="1"/>
        <v>56205000</v>
      </c>
      <c r="V17" s="5">
        <f t="shared" si="4"/>
        <v>0</v>
      </c>
      <c r="W17" s="5">
        <f t="shared" si="5"/>
        <v>0</v>
      </c>
      <c r="X17" s="5">
        <f t="shared" si="6"/>
        <v>0</v>
      </c>
    </row>
    <row r="18" spans="1:24" ht="24" thickTop="1" thickBot="1" x14ac:dyDescent="0.3">
      <c r="A18" s="6" t="s">
        <v>19</v>
      </c>
      <c r="B18" s="6" t="s">
        <v>27</v>
      </c>
      <c r="C18" s="6" t="s">
        <v>25</v>
      </c>
      <c r="D18" s="6" t="s">
        <v>25</v>
      </c>
      <c r="E18" s="6" t="s">
        <v>35</v>
      </c>
      <c r="F18" s="6" t="s">
        <v>21</v>
      </c>
      <c r="G18" s="6" t="s">
        <v>22</v>
      </c>
      <c r="H18" s="6" t="s">
        <v>23</v>
      </c>
      <c r="I18" s="7" t="s">
        <v>36</v>
      </c>
      <c r="J18" s="9">
        <v>339567000</v>
      </c>
      <c r="K18" s="9">
        <v>0</v>
      </c>
      <c r="L18" s="9">
        <v>0</v>
      </c>
      <c r="M18" s="9">
        <v>339567000</v>
      </c>
      <c r="N18" s="9">
        <v>0</v>
      </c>
      <c r="O18" s="9">
        <f t="shared" si="3"/>
        <v>339567000</v>
      </c>
      <c r="P18" s="9">
        <v>0</v>
      </c>
      <c r="Q18" s="9">
        <v>339567000</v>
      </c>
      <c r="R18" s="9">
        <v>0</v>
      </c>
      <c r="S18" s="9">
        <v>0</v>
      </c>
      <c r="T18" s="9">
        <v>0</v>
      </c>
      <c r="U18" s="4">
        <f t="shared" si="1"/>
        <v>339567000</v>
      </c>
      <c r="V18" s="5">
        <f t="shared" si="4"/>
        <v>0</v>
      </c>
      <c r="W18" s="5">
        <f t="shared" si="5"/>
        <v>0</v>
      </c>
      <c r="X18" s="5">
        <f t="shared" si="6"/>
        <v>0</v>
      </c>
    </row>
    <row r="19" spans="1:24" ht="24" thickTop="1" thickBot="1" x14ac:dyDescent="0.3">
      <c r="A19" s="6" t="s">
        <v>19</v>
      </c>
      <c r="B19" s="6" t="s">
        <v>27</v>
      </c>
      <c r="C19" s="6" t="s">
        <v>25</v>
      </c>
      <c r="D19" s="6" t="s">
        <v>25</v>
      </c>
      <c r="E19" s="6" t="s">
        <v>37</v>
      </c>
      <c r="F19" s="6" t="s">
        <v>21</v>
      </c>
      <c r="G19" s="6" t="s">
        <v>22</v>
      </c>
      <c r="H19" s="6" t="s">
        <v>23</v>
      </c>
      <c r="I19" s="7" t="s">
        <v>38</v>
      </c>
      <c r="J19" s="9">
        <v>2255265000</v>
      </c>
      <c r="K19" s="9">
        <v>0</v>
      </c>
      <c r="L19" s="9">
        <v>0</v>
      </c>
      <c r="M19" s="9">
        <v>2255265000</v>
      </c>
      <c r="N19" s="9">
        <v>0</v>
      </c>
      <c r="O19" s="9">
        <f t="shared" si="3"/>
        <v>2255265000</v>
      </c>
      <c r="P19" s="9">
        <v>2255265000</v>
      </c>
      <c r="Q19" s="9">
        <v>0</v>
      </c>
      <c r="R19" s="9">
        <v>0</v>
      </c>
      <c r="S19" s="9">
        <v>0</v>
      </c>
      <c r="T19" s="9">
        <v>0</v>
      </c>
      <c r="U19" s="4">
        <f t="shared" si="1"/>
        <v>2255265000</v>
      </c>
      <c r="V19" s="5">
        <f t="shared" si="4"/>
        <v>0</v>
      </c>
      <c r="W19" s="5">
        <f t="shared" si="5"/>
        <v>0</v>
      </c>
      <c r="X19" s="5">
        <f t="shared" si="6"/>
        <v>0</v>
      </c>
    </row>
    <row r="20" spans="1:24" ht="35.25" thickTop="1" thickBot="1" x14ac:dyDescent="0.3">
      <c r="A20" s="6" t="s">
        <v>19</v>
      </c>
      <c r="B20" s="6" t="s">
        <v>27</v>
      </c>
      <c r="C20" s="6" t="s">
        <v>25</v>
      </c>
      <c r="D20" s="6" t="s">
        <v>25</v>
      </c>
      <c r="E20" s="6" t="s">
        <v>39</v>
      </c>
      <c r="F20" s="6" t="s">
        <v>21</v>
      </c>
      <c r="G20" s="6" t="s">
        <v>22</v>
      </c>
      <c r="H20" s="6" t="s">
        <v>23</v>
      </c>
      <c r="I20" s="7" t="s">
        <v>40</v>
      </c>
      <c r="J20" s="9">
        <v>8411326000</v>
      </c>
      <c r="K20" s="9">
        <v>0</v>
      </c>
      <c r="L20" s="9">
        <v>0</v>
      </c>
      <c r="M20" s="9">
        <v>8411326000</v>
      </c>
      <c r="N20" s="9">
        <v>0</v>
      </c>
      <c r="O20" s="9">
        <f t="shared" si="3"/>
        <v>8411326000</v>
      </c>
      <c r="P20" s="9">
        <v>8411326000</v>
      </c>
      <c r="Q20" s="9">
        <v>0</v>
      </c>
      <c r="R20" s="9">
        <v>0</v>
      </c>
      <c r="S20" s="9">
        <v>0</v>
      </c>
      <c r="T20" s="9">
        <v>0</v>
      </c>
      <c r="U20" s="4">
        <f t="shared" si="1"/>
        <v>8411326000</v>
      </c>
      <c r="V20" s="5">
        <f t="shared" si="4"/>
        <v>0</v>
      </c>
      <c r="W20" s="5">
        <f t="shared" si="5"/>
        <v>0</v>
      </c>
      <c r="X20" s="5">
        <f t="shared" si="6"/>
        <v>0</v>
      </c>
    </row>
    <row r="21" spans="1:24" ht="35.25" thickTop="1" thickBot="1" x14ac:dyDescent="0.3">
      <c r="A21" s="6" t="s">
        <v>19</v>
      </c>
      <c r="B21" s="6" t="s">
        <v>27</v>
      </c>
      <c r="C21" s="6" t="s">
        <v>25</v>
      </c>
      <c r="D21" s="6" t="s">
        <v>25</v>
      </c>
      <c r="E21" s="6" t="s">
        <v>41</v>
      </c>
      <c r="F21" s="6" t="s">
        <v>21</v>
      </c>
      <c r="G21" s="6" t="s">
        <v>22</v>
      </c>
      <c r="H21" s="6" t="s">
        <v>23</v>
      </c>
      <c r="I21" s="7" t="s">
        <v>42</v>
      </c>
      <c r="J21" s="9">
        <v>1796267000</v>
      </c>
      <c r="K21" s="9">
        <v>0</v>
      </c>
      <c r="L21" s="9">
        <v>0</v>
      </c>
      <c r="M21" s="9">
        <v>1796267000</v>
      </c>
      <c r="N21" s="9">
        <v>0</v>
      </c>
      <c r="O21" s="9">
        <f t="shared" si="3"/>
        <v>1796267000</v>
      </c>
      <c r="P21" s="9">
        <v>0</v>
      </c>
      <c r="Q21" s="9">
        <v>1796267000</v>
      </c>
      <c r="R21" s="9">
        <v>0</v>
      </c>
      <c r="S21" s="9">
        <v>0</v>
      </c>
      <c r="T21" s="9">
        <v>0</v>
      </c>
      <c r="U21" s="4">
        <f t="shared" si="1"/>
        <v>1796267000</v>
      </c>
      <c r="V21" s="5">
        <f t="shared" si="4"/>
        <v>0</v>
      </c>
      <c r="W21" s="5">
        <f t="shared" si="5"/>
        <v>0</v>
      </c>
      <c r="X21" s="5">
        <f t="shared" si="6"/>
        <v>0</v>
      </c>
    </row>
    <row r="22" spans="1:24" ht="46.5" thickTop="1" thickBot="1" x14ac:dyDescent="0.3">
      <c r="A22" s="6" t="s">
        <v>19</v>
      </c>
      <c r="B22" s="6" t="s">
        <v>27</v>
      </c>
      <c r="C22" s="6" t="s">
        <v>27</v>
      </c>
      <c r="D22" s="6" t="s">
        <v>43</v>
      </c>
      <c r="E22" s="6" t="s">
        <v>44</v>
      </c>
      <c r="F22" s="6" t="s">
        <v>21</v>
      </c>
      <c r="G22" s="6" t="s">
        <v>22</v>
      </c>
      <c r="H22" s="6" t="s">
        <v>23</v>
      </c>
      <c r="I22" s="7" t="s">
        <v>45</v>
      </c>
      <c r="J22" s="9">
        <v>11000000000</v>
      </c>
      <c r="K22" s="9">
        <v>0</v>
      </c>
      <c r="L22" s="9">
        <v>11000000000</v>
      </c>
      <c r="M22" s="9">
        <v>0</v>
      </c>
      <c r="N22" s="9">
        <v>0</v>
      </c>
      <c r="O22" s="9">
        <f t="shared" si="3"/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4">
        <f t="shared" si="1"/>
        <v>0</v>
      </c>
      <c r="V22" s="5">
        <v>0</v>
      </c>
      <c r="W22" s="5">
        <v>0</v>
      </c>
      <c r="X22" s="5">
        <v>0</v>
      </c>
    </row>
    <row r="23" spans="1:24" ht="21" customHeight="1" thickTop="1" thickBot="1" x14ac:dyDescent="0.3">
      <c r="A23" s="6" t="s">
        <v>19</v>
      </c>
      <c r="B23" s="6" t="s">
        <v>27</v>
      </c>
      <c r="C23" s="6" t="s">
        <v>27</v>
      </c>
      <c r="D23" s="6" t="s">
        <v>43</v>
      </c>
      <c r="E23" s="6" t="s">
        <v>46</v>
      </c>
      <c r="F23" s="6" t="s">
        <v>21</v>
      </c>
      <c r="G23" s="6" t="s">
        <v>22</v>
      </c>
      <c r="H23" s="6" t="s">
        <v>23</v>
      </c>
      <c r="I23" s="7" t="s">
        <v>47</v>
      </c>
      <c r="J23" s="9">
        <v>30096095000</v>
      </c>
      <c r="K23" s="9">
        <v>4000000000</v>
      </c>
      <c r="L23" s="9">
        <v>0</v>
      </c>
      <c r="M23" s="9">
        <v>34096095000</v>
      </c>
      <c r="N23" s="9">
        <v>0</v>
      </c>
      <c r="O23" s="9">
        <f t="shared" si="3"/>
        <v>34096095000</v>
      </c>
      <c r="P23" s="9">
        <v>4000000000</v>
      </c>
      <c r="Q23" s="9">
        <v>30096095000</v>
      </c>
      <c r="R23" s="9">
        <v>1450000000</v>
      </c>
      <c r="S23" s="9">
        <v>1450000000</v>
      </c>
      <c r="T23" s="9">
        <v>1450000000</v>
      </c>
      <c r="U23" s="4">
        <f t="shared" si="1"/>
        <v>32646095000</v>
      </c>
      <c r="V23" s="5">
        <f t="shared" si="4"/>
        <v>4.2526864146759331E-2</v>
      </c>
      <c r="W23" s="5">
        <f t="shared" si="5"/>
        <v>4.2526864146759331E-2</v>
      </c>
      <c r="X23" s="5">
        <f t="shared" si="6"/>
        <v>4.2526864146759331E-2</v>
      </c>
    </row>
    <row r="24" spans="1:24" ht="29.25" customHeight="1" thickTop="1" thickBot="1" x14ac:dyDescent="0.3">
      <c r="A24" s="6" t="s">
        <v>19</v>
      </c>
      <c r="B24" s="6" t="s">
        <v>27</v>
      </c>
      <c r="C24" s="6" t="s">
        <v>27</v>
      </c>
      <c r="D24" s="6" t="s">
        <v>43</v>
      </c>
      <c r="E24" s="6" t="s">
        <v>46</v>
      </c>
      <c r="F24" s="6" t="s">
        <v>21</v>
      </c>
      <c r="G24" s="6" t="s">
        <v>48</v>
      </c>
      <c r="H24" s="6" t="s">
        <v>49</v>
      </c>
      <c r="I24" s="7" t="s">
        <v>47</v>
      </c>
      <c r="J24" s="9">
        <v>30586800000</v>
      </c>
      <c r="K24" s="9">
        <v>0</v>
      </c>
      <c r="L24" s="9">
        <v>0</v>
      </c>
      <c r="M24" s="9">
        <v>30586800000</v>
      </c>
      <c r="N24" s="9">
        <v>0</v>
      </c>
      <c r="O24" s="9">
        <f t="shared" si="3"/>
        <v>30586800000</v>
      </c>
      <c r="P24" s="9">
        <v>0</v>
      </c>
      <c r="Q24" s="9">
        <v>30586800000</v>
      </c>
      <c r="R24" s="9">
        <v>0</v>
      </c>
      <c r="S24" s="9">
        <v>0</v>
      </c>
      <c r="T24" s="9">
        <v>0</v>
      </c>
      <c r="U24" s="4">
        <f t="shared" si="1"/>
        <v>30586800000</v>
      </c>
      <c r="V24" s="5">
        <f t="shared" si="4"/>
        <v>0</v>
      </c>
      <c r="W24" s="5">
        <f t="shared" si="5"/>
        <v>0</v>
      </c>
      <c r="X24" s="5">
        <f t="shared" si="6"/>
        <v>0</v>
      </c>
    </row>
    <row r="25" spans="1:24" ht="35.25" thickTop="1" thickBot="1" x14ac:dyDescent="0.3">
      <c r="A25" s="6" t="s">
        <v>19</v>
      </c>
      <c r="B25" s="6" t="s">
        <v>27</v>
      </c>
      <c r="C25" s="6" t="s">
        <v>27</v>
      </c>
      <c r="D25" s="6" t="s">
        <v>43</v>
      </c>
      <c r="E25" s="6" t="s">
        <v>50</v>
      </c>
      <c r="F25" s="6" t="s">
        <v>21</v>
      </c>
      <c r="G25" s="6" t="s">
        <v>22</v>
      </c>
      <c r="H25" s="6" t="s">
        <v>23</v>
      </c>
      <c r="I25" s="7" t="s">
        <v>51</v>
      </c>
      <c r="J25" s="9">
        <v>5150000000</v>
      </c>
      <c r="K25" s="9">
        <v>0</v>
      </c>
      <c r="L25" s="9">
        <v>0</v>
      </c>
      <c r="M25" s="9">
        <v>5150000000</v>
      </c>
      <c r="N25" s="9">
        <v>0</v>
      </c>
      <c r="O25" s="9">
        <f t="shared" si="3"/>
        <v>5150000000</v>
      </c>
      <c r="P25" s="9">
        <v>0</v>
      </c>
      <c r="Q25" s="9">
        <v>5150000000</v>
      </c>
      <c r="R25" s="9">
        <v>0</v>
      </c>
      <c r="S25" s="9">
        <v>0</v>
      </c>
      <c r="T25" s="9">
        <v>0</v>
      </c>
      <c r="U25" s="4">
        <f t="shared" si="1"/>
        <v>5150000000</v>
      </c>
      <c r="V25" s="5">
        <f t="shared" si="4"/>
        <v>0</v>
      </c>
      <c r="W25" s="5">
        <f t="shared" si="5"/>
        <v>0</v>
      </c>
      <c r="X25" s="5">
        <f t="shared" si="6"/>
        <v>0</v>
      </c>
    </row>
    <row r="26" spans="1:24" ht="24" thickTop="1" thickBot="1" x14ac:dyDescent="0.3">
      <c r="A26" s="6" t="s">
        <v>19</v>
      </c>
      <c r="B26" s="6" t="s">
        <v>27</v>
      </c>
      <c r="C26" s="6" t="s">
        <v>27</v>
      </c>
      <c r="D26" s="6" t="s">
        <v>43</v>
      </c>
      <c r="E26" s="6" t="s">
        <v>52</v>
      </c>
      <c r="F26" s="6" t="s">
        <v>21</v>
      </c>
      <c r="G26" s="6" t="s">
        <v>22</v>
      </c>
      <c r="H26" s="6" t="s">
        <v>23</v>
      </c>
      <c r="I26" s="7" t="s">
        <v>53</v>
      </c>
      <c r="J26" s="9">
        <v>0</v>
      </c>
      <c r="K26" s="9">
        <v>7000000000</v>
      </c>
      <c r="L26" s="9">
        <v>0</v>
      </c>
      <c r="M26" s="9">
        <v>7000000000</v>
      </c>
      <c r="N26" s="9">
        <v>0</v>
      </c>
      <c r="O26" s="9">
        <f t="shared" si="3"/>
        <v>7000000000</v>
      </c>
      <c r="P26" s="9">
        <v>7000000000</v>
      </c>
      <c r="Q26" s="9">
        <v>0</v>
      </c>
      <c r="R26" s="9">
        <v>7000000000</v>
      </c>
      <c r="S26" s="9">
        <v>0</v>
      </c>
      <c r="T26" s="9">
        <v>0</v>
      </c>
      <c r="U26" s="4">
        <f t="shared" si="1"/>
        <v>0</v>
      </c>
      <c r="V26" s="5">
        <f t="shared" si="4"/>
        <v>1</v>
      </c>
      <c r="W26" s="5">
        <f t="shared" si="5"/>
        <v>0</v>
      </c>
      <c r="X26" s="5">
        <f t="shared" si="6"/>
        <v>0</v>
      </c>
    </row>
    <row r="27" spans="1:24" ht="24" thickTop="1" thickBot="1" x14ac:dyDescent="0.3">
      <c r="A27" s="6" t="s">
        <v>19</v>
      </c>
      <c r="B27" s="6" t="s">
        <v>27</v>
      </c>
      <c r="C27" s="6" t="s">
        <v>43</v>
      </c>
      <c r="D27" s="6" t="s">
        <v>25</v>
      </c>
      <c r="E27" s="6" t="s">
        <v>54</v>
      </c>
      <c r="F27" s="6" t="s">
        <v>21</v>
      </c>
      <c r="G27" s="6" t="s">
        <v>22</v>
      </c>
      <c r="H27" s="6" t="s">
        <v>23</v>
      </c>
      <c r="I27" s="7" t="s">
        <v>55</v>
      </c>
      <c r="J27" s="9">
        <v>627823000</v>
      </c>
      <c r="K27" s="9">
        <v>0</v>
      </c>
      <c r="L27" s="9">
        <v>0</v>
      </c>
      <c r="M27" s="9">
        <v>627823000</v>
      </c>
      <c r="N27" s="9">
        <v>0</v>
      </c>
      <c r="O27" s="9">
        <f t="shared" si="3"/>
        <v>627823000</v>
      </c>
      <c r="P27" s="9">
        <v>21226742.120000001</v>
      </c>
      <c r="Q27" s="9">
        <v>606596257.88</v>
      </c>
      <c r="R27" s="9">
        <v>21226742.120000001</v>
      </c>
      <c r="S27" s="9">
        <v>20993870.120000001</v>
      </c>
      <c r="T27" s="9">
        <v>20993870.120000001</v>
      </c>
      <c r="U27" s="4">
        <f t="shared" si="1"/>
        <v>606596257.88</v>
      </c>
      <c r="V27" s="5">
        <f t="shared" si="4"/>
        <v>3.3810074049533068E-2</v>
      </c>
      <c r="W27" s="5">
        <f t="shared" si="5"/>
        <v>3.343915422021812E-2</v>
      </c>
      <c r="X27" s="5">
        <f t="shared" si="6"/>
        <v>3.343915422021812E-2</v>
      </c>
    </row>
    <row r="28" spans="1:24" ht="24" thickTop="1" thickBot="1" x14ac:dyDescent="0.3">
      <c r="A28" s="6" t="s">
        <v>19</v>
      </c>
      <c r="B28" s="6" t="s">
        <v>27</v>
      </c>
      <c r="C28" s="6" t="s">
        <v>43</v>
      </c>
      <c r="D28" s="6" t="s">
        <v>25</v>
      </c>
      <c r="E28" s="6" t="s">
        <v>56</v>
      </c>
      <c r="F28" s="6" t="s">
        <v>21</v>
      </c>
      <c r="G28" s="6" t="s">
        <v>22</v>
      </c>
      <c r="H28" s="6" t="s">
        <v>23</v>
      </c>
      <c r="I28" s="7" t="s">
        <v>57</v>
      </c>
      <c r="J28" s="9">
        <v>2316560000</v>
      </c>
      <c r="K28" s="9">
        <v>0</v>
      </c>
      <c r="L28" s="9">
        <v>0</v>
      </c>
      <c r="M28" s="9">
        <v>2316560000</v>
      </c>
      <c r="N28" s="9">
        <v>0</v>
      </c>
      <c r="O28" s="9">
        <f t="shared" si="3"/>
        <v>2316560000</v>
      </c>
      <c r="P28" s="9">
        <v>104734000</v>
      </c>
      <c r="Q28" s="9">
        <v>2211826000</v>
      </c>
      <c r="R28" s="9">
        <v>0</v>
      </c>
      <c r="S28" s="9">
        <v>0</v>
      </c>
      <c r="T28" s="9">
        <v>0</v>
      </c>
      <c r="U28" s="4">
        <f t="shared" si="1"/>
        <v>2316560000</v>
      </c>
      <c r="V28" s="5">
        <f t="shared" si="4"/>
        <v>0</v>
      </c>
      <c r="W28" s="5">
        <f t="shared" si="5"/>
        <v>0</v>
      </c>
      <c r="X28" s="5">
        <f t="shared" si="6"/>
        <v>0</v>
      </c>
    </row>
    <row r="29" spans="1:24" ht="35.25" thickTop="1" thickBot="1" x14ac:dyDescent="0.3">
      <c r="A29" s="6" t="s">
        <v>19</v>
      </c>
      <c r="B29" s="6" t="s">
        <v>27</v>
      </c>
      <c r="C29" s="6" t="s">
        <v>43</v>
      </c>
      <c r="D29" s="6" t="s">
        <v>25</v>
      </c>
      <c r="E29" s="6" t="s">
        <v>58</v>
      </c>
      <c r="F29" s="6" t="s">
        <v>21</v>
      </c>
      <c r="G29" s="6" t="s">
        <v>22</v>
      </c>
      <c r="H29" s="6" t="s">
        <v>23</v>
      </c>
      <c r="I29" s="7" t="s">
        <v>59</v>
      </c>
      <c r="J29" s="9">
        <v>265664000</v>
      </c>
      <c r="K29" s="9">
        <v>0</v>
      </c>
      <c r="L29" s="9">
        <v>0</v>
      </c>
      <c r="M29" s="9">
        <v>265664000</v>
      </c>
      <c r="N29" s="9">
        <v>0</v>
      </c>
      <c r="O29" s="9">
        <f t="shared" si="3"/>
        <v>265664000</v>
      </c>
      <c r="P29" s="9">
        <v>265664000</v>
      </c>
      <c r="Q29" s="9">
        <v>0</v>
      </c>
      <c r="R29" s="9">
        <v>31098272</v>
      </c>
      <c r="S29" s="9">
        <v>30759303</v>
      </c>
      <c r="T29" s="9">
        <v>30759303</v>
      </c>
      <c r="U29" s="4">
        <f t="shared" si="1"/>
        <v>234565728</v>
      </c>
      <c r="V29" s="5">
        <f t="shared" si="4"/>
        <v>0.11705866056371958</v>
      </c>
      <c r="W29" s="5">
        <f t="shared" si="5"/>
        <v>0.11578272931221392</v>
      </c>
      <c r="X29" s="5">
        <f t="shared" si="6"/>
        <v>0.11578272931221392</v>
      </c>
    </row>
    <row r="30" spans="1:24" ht="24" thickTop="1" thickBot="1" x14ac:dyDescent="0.3">
      <c r="A30" s="6" t="s">
        <v>19</v>
      </c>
      <c r="B30" s="6" t="s">
        <v>27</v>
      </c>
      <c r="C30" s="6" t="s">
        <v>43</v>
      </c>
      <c r="D30" s="6" t="s">
        <v>25</v>
      </c>
      <c r="E30" s="6" t="s">
        <v>60</v>
      </c>
      <c r="F30" s="6" t="s">
        <v>21</v>
      </c>
      <c r="G30" s="6" t="s">
        <v>22</v>
      </c>
      <c r="H30" s="6" t="s">
        <v>23</v>
      </c>
      <c r="I30" s="7" t="s">
        <v>61</v>
      </c>
      <c r="J30" s="9">
        <v>1745000</v>
      </c>
      <c r="K30" s="9">
        <v>0</v>
      </c>
      <c r="L30" s="9">
        <v>0</v>
      </c>
      <c r="M30" s="9">
        <v>1745000</v>
      </c>
      <c r="N30" s="9">
        <v>0</v>
      </c>
      <c r="O30" s="9">
        <f t="shared" si="3"/>
        <v>1745000</v>
      </c>
      <c r="P30" s="9">
        <v>431300</v>
      </c>
      <c r="Q30" s="9">
        <v>1313700</v>
      </c>
      <c r="R30" s="9">
        <v>431300</v>
      </c>
      <c r="S30" s="9">
        <v>431300</v>
      </c>
      <c r="T30" s="9">
        <v>431300</v>
      </c>
      <c r="U30" s="4">
        <f t="shared" si="1"/>
        <v>1313700</v>
      </c>
      <c r="V30" s="5">
        <f t="shared" si="4"/>
        <v>0.24716332378223496</v>
      </c>
      <c r="W30" s="5">
        <f t="shared" si="5"/>
        <v>0.24716332378223496</v>
      </c>
      <c r="X30" s="5">
        <f t="shared" si="6"/>
        <v>0.24716332378223496</v>
      </c>
    </row>
    <row r="31" spans="1:24" ht="35.25" thickTop="1" thickBot="1" x14ac:dyDescent="0.3">
      <c r="A31" s="6" t="s">
        <v>19</v>
      </c>
      <c r="B31" s="6" t="s">
        <v>27</v>
      </c>
      <c r="C31" s="6" t="s">
        <v>43</v>
      </c>
      <c r="D31" s="6" t="s">
        <v>25</v>
      </c>
      <c r="E31" s="6" t="s">
        <v>62</v>
      </c>
      <c r="F31" s="6" t="s">
        <v>21</v>
      </c>
      <c r="G31" s="6" t="s">
        <v>22</v>
      </c>
      <c r="H31" s="6" t="s">
        <v>23</v>
      </c>
      <c r="I31" s="7" t="s">
        <v>63</v>
      </c>
      <c r="J31" s="9">
        <v>31455523000</v>
      </c>
      <c r="K31" s="9">
        <v>0</v>
      </c>
      <c r="L31" s="9">
        <v>0</v>
      </c>
      <c r="M31" s="9">
        <v>31455523000</v>
      </c>
      <c r="N31" s="9">
        <v>0</v>
      </c>
      <c r="O31" s="9">
        <f t="shared" si="3"/>
        <v>31455523000</v>
      </c>
      <c r="P31" s="9">
        <v>3228400476.1500001</v>
      </c>
      <c r="Q31" s="9">
        <v>28227122523.849998</v>
      </c>
      <c r="R31" s="9">
        <v>3093593184.1500001</v>
      </c>
      <c r="S31" s="9">
        <v>3093593184.1500001</v>
      </c>
      <c r="T31" s="9">
        <v>3093593184.1500001</v>
      </c>
      <c r="U31" s="4">
        <f t="shared" si="1"/>
        <v>28361929815.849998</v>
      </c>
      <c r="V31" s="5">
        <f t="shared" si="4"/>
        <v>9.8348171929934211E-2</v>
      </c>
      <c r="W31" s="5">
        <f t="shared" si="5"/>
        <v>9.8348171929934211E-2</v>
      </c>
      <c r="X31" s="5">
        <f t="shared" si="6"/>
        <v>9.8348171929934211E-2</v>
      </c>
    </row>
    <row r="32" spans="1:24" ht="35.25" thickTop="1" thickBot="1" x14ac:dyDescent="0.3">
      <c r="A32" s="6" t="s">
        <v>19</v>
      </c>
      <c r="B32" s="6" t="s">
        <v>27</v>
      </c>
      <c r="C32" s="6" t="s">
        <v>43</v>
      </c>
      <c r="D32" s="6" t="s">
        <v>25</v>
      </c>
      <c r="E32" s="6" t="s">
        <v>64</v>
      </c>
      <c r="F32" s="6" t="s">
        <v>21</v>
      </c>
      <c r="G32" s="6" t="s">
        <v>22</v>
      </c>
      <c r="H32" s="6" t="s">
        <v>23</v>
      </c>
      <c r="I32" s="7" t="s">
        <v>65</v>
      </c>
      <c r="J32" s="9">
        <v>46262506000</v>
      </c>
      <c r="K32" s="9">
        <v>0</v>
      </c>
      <c r="L32" s="9">
        <v>0</v>
      </c>
      <c r="M32" s="9">
        <v>46262506000</v>
      </c>
      <c r="N32" s="9">
        <v>0</v>
      </c>
      <c r="O32" s="9">
        <f t="shared" si="3"/>
        <v>46262506000</v>
      </c>
      <c r="P32" s="9">
        <v>635066</v>
      </c>
      <c r="Q32" s="9">
        <v>46261870934</v>
      </c>
      <c r="R32" s="9">
        <v>635066</v>
      </c>
      <c r="S32" s="9">
        <v>635066</v>
      </c>
      <c r="T32" s="9">
        <v>635066</v>
      </c>
      <c r="U32" s="4">
        <f t="shared" si="1"/>
        <v>46261870934</v>
      </c>
      <c r="V32" s="5">
        <f t="shared" si="4"/>
        <v>1.3727444855667785E-5</v>
      </c>
      <c r="W32" s="5">
        <f t="shared" si="5"/>
        <v>1.3727444855667785E-5</v>
      </c>
      <c r="X32" s="5">
        <f t="shared" si="6"/>
        <v>1.3727444855667785E-5</v>
      </c>
    </row>
    <row r="33" spans="1:24" ht="24.75" customHeight="1" thickTop="1" thickBot="1" x14ac:dyDescent="0.3">
      <c r="A33" s="6" t="s">
        <v>19</v>
      </c>
      <c r="B33" s="6" t="s">
        <v>27</v>
      </c>
      <c r="C33" s="6" t="s">
        <v>22</v>
      </c>
      <c r="D33" s="6" t="s">
        <v>20</v>
      </c>
      <c r="E33" s="6" t="s">
        <v>31</v>
      </c>
      <c r="F33" s="6" t="s">
        <v>21</v>
      </c>
      <c r="G33" s="6" t="s">
        <v>22</v>
      </c>
      <c r="H33" s="6" t="s">
        <v>23</v>
      </c>
      <c r="I33" s="7" t="s">
        <v>66</v>
      </c>
      <c r="J33" s="9">
        <v>162225000</v>
      </c>
      <c r="K33" s="9">
        <v>0</v>
      </c>
      <c r="L33" s="9">
        <v>0</v>
      </c>
      <c r="M33" s="9">
        <v>162225000</v>
      </c>
      <c r="N33" s="9">
        <v>0</v>
      </c>
      <c r="O33" s="9">
        <f t="shared" si="3"/>
        <v>162225000</v>
      </c>
      <c r="P33" s="9">
        <v>0</v>
      </c>
      <c r="Q33" s="9">
        <v>162225000</v>
      </c>
      <c r="R33" s="9">
        <v>0</v>
      </c>
      <c r="S33" s="9">
        <v>0</v>
      </c>
      <c r="T33" s="9">
        <v>0</v>
      </c>
      <c r="U33" s="4">
        <f t="shared" si="1"/>
        <v>162225000</v>
      </c>
      <c r="V33" s="5">
        <f t="shared" si="4"/>
        <v>0</v>
      </c>
      <c r="W33" s="5">
        <f t="shared" si="5"/>
        <v>0</v>
      </c>
      <c r="X33" s="5">
        <f t="shared" si="6"/>
        <v>0</v>
      </c>
    </row>
    <row r="34" spans="1:24" ht="26.25" customHeight="1" thickTop="1" thickBot="1" x14ac:dyDescent="0.3">
      <c r="A34" s="6" t="s">
        <v>19</v>
      </c>
      <c r="B34" s="6" t="s">
        <v>27</v>
      </c>
      <c r="C34" s="6" t="s">
        <v>22</v>
      </c>
      <c r="D34" s="6" t="s">
        <v>20</v>
      </c>
      <c r="E34" s="6" t="s">
        <v>54</v>
      </c>
      <c r="F34" s="6" t="s">
        <v>21</v>
      </c>
      <c r="G34" s="6" t="s">
        <v>22</v>
      </c>
      <c r="H34" s="6" t="s">
        <v>23</v>
      </c>
      <c r="I34" s="7" t="s">
        <v>67</v>
      </c>
      <c r="J34" s="9">
        <v>103851000</v>
      </c>
      <c r="K34" s="9">
        <v>0</v>
      </c>
      <c r="L34" s="9">
        <v>0</v>
      </c>
      <c r="M34" s="9">
        <v>103851000</v>
      </c>
      <c r="N34" s="9">
        <v>0</v>
      </c>
      <c r="O34" s="9">
        <f t="shared" si="3"/>
        <v>103851000</v>
      </c>
      <c r="P34" s="9">
        <v>0</v>
      </c>
      <c r="Q34" s="9">
        <v>103851000</v>
      </c>
      <c r="R34" s="9">
        <v>0</v>
      </c>
      <c r="S34" s="9">
        <v>0</v>
      </c>
      <c r="T34" s="9">
        <v>0</v>
      </c>
      <c r="U34" s="4">
        <f t="shared" si="1"/>
        <v>103851000</v>
      </c>
      <c r="V34" s="5">
        <f t="shared" si="4"/>
        <v>0</v>
      </c>
      <c r="W34" s="5">
        <f t="shared" si="5"/>
        <v>0</v>
      </c>
      <c r="X34" s="5">
        <f t="shared" si="6"/>
        <v>0</v>
      </c>
    </row>
    <row r="35" spans="1:24" ht="24" thickTop="1" thickBot="1" x14ac:dyDescent="0.3">
      <c r="A35" s="6" t="s">
        <v>19</v>
      </c>
      <c r="B35" s="6" t="s">
        <v>27</v>
      </c>
      <c r="C35" s="6" t="s">
        <v>48</v>
      </c>
      <c r="D35" s="6" t="s">
        <v>68</v>
      </c>
      <c r="E35" s="6" t="s">
        <v>31</v>
      </c>
      <c r="F35" s="6" t="s">
        <v>21</v>
      </c>
      <c r="G35" s="6" t="s">
        <v>22</v>
      </c>
      <c r="H35" s="6" t="s">
        <v>23</v>
      </c>
      <c r="I35" s="7" t="s">
        <v>69</v>
      </c>
      <c r="J35" s="9">
        <v>28906945000</v>
      </c>
      <c r="K35" s="9">
        <v>0</v>
      </c>
      <c r="L35" s="9">
        <v>0</v>
      </c>
      <c r="M35" s="9">
        <v>28906945000</v>
      </c>
      <c r="N35" s="9">
        <v>0</v>
      </c>
      <c r="O35" s="9">
        <f t="shared" si="3"/>
        <v>28906945000</v>
      </c>
      <c r="P35" s="9">
        <v>13476094853</v>
      </c>
      <c r="Q35" s="9">
        <v>15430850147</v>
      </c>
      <c r="R35" s="9">
        <v>13476094853</v>
      </c>
      <c r="S35" s="9">
        <v>1755823209</v>
      </c>
      <c r="T35" s="9">
        <v>1755823209</v>
      </c>
      <c r="U35" s="4">
        <f t="shared" si="1"/>
        <v>15430850147</v>
      </c>
      <c r="V35" s="5">
        <f t="shared" si="4"/>
        <v>0.46618882946641371</v>
      </c>
      <c r="W35" s="5">
        <f t="shared" si="5"/>
        <v>6.0740531695756848E-2</v>
      </c>
      <c r="X35" s="5">
        <f t="shared" si="6"/>
        <v>6.0740531695756848E-2</v>
      </c>
    </row>
    <row r="36" spans="1:24" ht="33" customHeight="1" thickTop="1" thickBot="1" x14ac:dyDescent="0.3">
      <c r="A36" s="23" t="s">
        <v>19</v>
      </c>
      <c r="B36" s="23"/>
      <c r="C36" s="23"/>
      <c r="D36" s="23"/>
      <c r="E36" s="23"/>
      <c r="F36" s="23"/>
      <c r="G36" s="23"/>
      <c r="H36" s="23"/>
      <c r="I36" s="24" t="s">
        <v>114</v>
      </c>
      <c r="J36" s="25">
        <f>+J37+J38</f>
        <v>12830780000</v>
      </c>
      <c r="K36" s="25">
        <f t="shared" ref="K36:T36" si="9">+K37+K38</f>
        <v>0</v>
      </c>
      <c r="L36" s="25">
        <f t="shared" si="9"/>
        <v>0</v>
      </c>
      <c r="M36" s="25">
        <f t="shared" si="9"/>
        <v>12830780000</v>
      </c>
      <c r="N36" s="25">
        <f t="shared" si="9"/>
        <v>0</v>
      </c>
      <c r="O36" s="25">
        <f t="shared" si="3"/>
        <v>12830780000</v>
      </c>
      <c r="P36" s="25">
        <f t="shared" si="9"/>
        <v>11923605000</v>
      </c>
      <c r="Q36" s="25">
        <f t="shared" si="9"/>
        <v>907175000</v>
      </c>
      <c r="R36" s="25">
        <f t="shared" si="9"/>
        <v>9787010506</v>
      </c>
      <c r="S36" s="25">
        <f t="shared" si="9"/>
        <v>2000000</v>
      </c>
      <c r="T36" s="25">
        <f t="shared" si="9"/>
        <v>2000000</v>
      </c>
      <c r="U36" s="26">
        <f t="shared" si="1"/>
        <v>3043769494</v>
      </c>
      <c r="V36" s="27">
        <f t="shared" si="4"/>
        <v>0.76277595796981945</v>
      </c>
      <c r="W36" s="27">
        <f t="shared" si="5"/>
        <v>1.5587516892971433E-4</v>
      </c>
      <c r="X36" s="27">
        <f t="shared" si="6"/>
        <v>1.5587516892971433E-4</v>
      </c>
    </row>
    <row r="37" spans="1:24" ht="29.25" customHeight="1" thickTop="1" thickBot="1" x14ac:dyDescent="0.3">
      <c r="A37" s="6" t="s">
        <v>19</v>
      </c>
      <c r="B37" s="6" t="s">
        <v>70</v>
      </c>
      <c r="C37" s="6" t="s">
        <v>20</v>
      </c>
      <c r="D37" s="6"/>
      <c r="E37" s="6"/>
      <c r="F37" s="6" t="s">
        <v>21</v>
      </c>
      <c r="G37" s="6" t="s">
        <v>22</v>
      </c>
      <c r="H37" s="6" t="s">
        <v>23</v>
      </c>
      <c r="I37" s="7" t="s">
        <v>71</v>
      </c>
      <c r="J37" s="9">
        <v>11927605000</v>
      </c>
      <c r="K37" s="9">
        <v>0</v>
      </c>
      <c r="L37" s="9">
        <v>0</v>
      </c>
      <c r="M37" s="9">
        <v>11927605000</v>
      </c>
      <c r="N37" s="9">
        <v>0</v>
      </c>
      <c r="O37" s="9">
        <f t="shared" si="3"/>
        <v>11927605000</v>
      </c>
      <c r="P37" s="9">
        <v>11923605000</v>
      </c>
      <c r="Q37" s="9">
        <v>4000000</v>
      </c>
      <c r="R37" s="9">
        <v>9787010506</v>
      </c>
      <c r="S37" s="9">
        <v>2000000</v>
      </c>
      <c r="T37" s="9">
        <v>2000000</v>
      </c>
      <c r="U37" s="4">
        <f t="shared" si="1"/>
        <v>2140594494</v>
      </c>
      <c r="V37" s="5">
        <f t="shared" si="4"/>
        <v>0.82053442463931359</v>
      </c>
      <c r="W37" s="5">
        <f t="shared" si="5"/>
        <v>1.6767825560957123E-4</v>
      </c>
      <c r="X37" s="5">
        <f t="shared" si="6"/>
        <v>1.6767825560957123E-4</v>
      </c>
    </row>
    <row r="38" spans="1:24" ht="24" thickTop="1" thickBot="1" x14ac:dyDescent="0.3">
      <c r="A38" s="6" t="s">
        <v>19</v>
      </c>
      <c r="B38" s="6" t="s">
        <v>70</v>
      </c>
      <c r="C38" s="6" t="s">
        <v>43</v>
      </c>
      <c r="D38" s="6" t="s">
        <v>20</v>
      </c>
      <c r="E38" s="6"/>
      <c r="F38" s="6" t="s">
        <v>21</v>
      </c>
      <c r="G38" s="6" t="s">
        <v>48</v>
      </c>
      <c r="H38" s="6" t="s">
        <v>49</v>
      </c>
      <c r="I38" s="7" t="s">
        <v>72</v>
      </c>
      <c r="J38" s="9">
        <v>903175000</v>
      </c>
      <c r="K38" s="9">
        <v>0</v>
      </c>
      <c r="L38" s="9">
        <v>0</v>
      </c>
      <c r="M38" s="9">
        <v>903175000</v>
      </c>
      <c r="N38" s="9">
        <v>0</v>
      </c>
      <c r="O38" s="9">
        <f t="shared" si="3"/>
        <v>903175000</v>
      </c>
      <c r="P38" s="9">
        <v>0</v>
      </c>
      <c r="Q38" s="9">
        <v>903175000</v>
      </c>
      <c r="R38" s="9">
        <v>0</v>
      </c>
      <c r="S38" s="9">
        <v>0</v>
      </c>
      <c r="T38" s="9">
        <v>0</v>
      </c>
      <c r="U38" s="4">
        <f t="shared" si="1"/>
        <v>903175000</v>
      </c>
      <c r="V38" s="5">
        <f t="shared" si="4"/>
        <v>0</v>
      </c>
      <c r="W38" s="5">
        <f t="shared" si="5"/>
        <v>0</v>
      </c>
      <c r="X38" s="5">
        <f t="shared" si="6"/>
        <v>0</v>
      </c>
    </row>
    <row r="39" spans="1:24" ht="30.75" customHeight="1" thickTop="1" thickBot="1" x14ac:dyDescent="0.3">
      <c r="A39" s="23" t="s">
        <v>73</v>
      </c>
      <c r="B39" s="23"/>
      <c r="C39" s="23"/>
      <c r="D39" s="23"/>
      <c r="E39" s="23"/>
      <c r="F39" s="23"/>
      <c r="G39" s="23"/>
      <c r="H39" s="23"/>
      <c r="I39" s="24" t="s">
        <v>116</v>
      </c>
      <c r="J39" s="25">
        <f>SUM(J40:J56)</f>
        <v>241952330660</v>
      </c>
      <c r="K39" s="25">
        <f t="shared" ref="K39:T39" si="10">SUM(K40:K56)</f>
        <v>0</v>
      </c>
      <c r="L39" s="25">
        <f t="shared" si="10"/>
        <v>0</v>
      </c>
      <c r="M39" s="25">
        <f t="shared" si="10"/>
        <v>241952330660</v>
      </c>
      <c r="N39" s="25">
        <f t="shared" si="10"/>
        <v>0</v>
      </c>
      <c r="O39" s="25">
        <f t="shared" si="3"/>
        <v>241952330660</v>
      </c>
      <c r="P39" s="25">
        <f t="shared" si="10"/>
        <v>222714992208.94</v>
      </c>
      <c r="Q39" s="25">
        <f t="shared" si="10"/>
        <v>19237338451.059998</v>
      </c>
      <c r="R39" s="25">
        <f t="shared" si="10"/>
        <v>203297626430.89001</v>
      </c>
      <c r="S39" s="25">
        <f t="shared" si="10"/>
        <v>9653725109</v>
      </c>
      <c r="T39" s="25">
        <f t="shared" si="10"/>
        <v>9653725109</v>
      </c>
      <c r="U39" s="26">
        <f t="shared" ref="U39:U57" si="11">+O39-R39</f>
        <v>38654704229.109985</v>
      </c>
      <c r="V39" s="27">
        <f t="shared" si="4"/>
        <v>0.84023834726589619</v>
      </c>
      <c r="W39" s="27">
        <f t="shared" si="5"/>
        <v>3.989928546117523E-2</v>
      </c>
      <c r="X39" s="27">
        <f t="shared" si="6"/>
        <v>3.989928546117523E-2</v>
      </c>
    </row>
    <row r="40" spans="1:24" ht="80.25" thickTop="1" thickBot="1" x14ac:dyDescent="0.3">
      <c r="A40" s="6" t="s">
        <v>73</v>
      </c>
      <c r="B40" s="6" t="s">
        <v>74</v>
      </c>
      <c r="C40" s="6" t="s">
        <v>75</v>
      </c>
      <c r="D40" s="6" t="s">
        <v>76</v>
      </c>
      <c r="E40" s="6"/>
      <c r="F40" s="6" t="s">
        <v>21</v>
      </c>
      <c r="G40" s="6" t="s">
        <v>48</v>
      </c>
      <c r="H40" s="6" t="s">
        <v>23</v>
      </c>
      <c r="I40" s="7" t="s">
        <v>77</v>
      </c>
      <c r="J40" s="9">
        <v>3613733382</v>
      </c>
      <c r="K40" s="9">
        <v>0</v>
      </c>
      <c r="L40" s="9">
        <v>0</v>
      </c>
      <c r="M40" s="9">
        <v>3613733382</v>
      </c>
      <c r="N40" s="9">
        <v>0</v>
      </c>
      <c r="O40" s="9">
        <f t="shared" si="3"/>
        <v>3613733382</v>
      </c>
      <c r="P40" s="9">
        <v>3613733355.4499998</v>
      </c>
      <c r="Q40" s="9">
        <v>26.55</v>
      </c>
      <c r="R40" s="9">
        <v>1897671631.3900001</v>
      </c>
      <c r="S40" s="9">
        <v>106618471</v>
      </c>
      <c r="T40" s="9">
        <v>106618471</v>
      </c>
      <c r="U40" s="4">
        <f t="shared" si="11"/>
        <v>1716061750.6099999</v>
      </c>
      <c r="V40" s="5">
        <f t="shared" si="4"/>
        <v>0.52512773655142886</v>
      </c>
      <c r="W40" s="5">
        <f t="shared" si="5"/>
        <v>2.9503690430253218E-2</v>
      </c>
      <c r="X40" s="5">
        <f t="shared" si="6"/>
        <v>2.9503690430253218E-2</v>
      </c>
    </row>
    <row r="41" spans="1:24" ht="80.25" thickTop="1" thickBot="1" x14ac:dyDescent="0.3">
      <c r="A41" s="6" t="s">
        <v>73</v>
      </c>
      <c r="B41" s="6" t="s">
        <v>74</v>
      </c>
      <c r="C41" s="6" t="s">
        <v>75</v>
      </c>
      <c r="D41" s="6" t="s">
        <v>76</v>
      </c>
      <c r="E41" s="6"/>
      <c r="F41" s="6" t="s">
        <v>21</v>
      </c>
      <c r="G41" s="6" t="s">
        <v>78</v>
      </c>
      <c r="H41" s="6" t="s">
        <v>23</v>
      </c>
      <c r="I41" s="7" t="s">
        <v>77</v>
      </c>
      <c r="J41" s="9">
        <v>21860000000</v>
      </c>
      <c r="K41" s="9">
        <v>0</v>
      </c>
      <c r="L41" s="9">
        <v>0</v>
      </c>
      <c r="M41" s="9">
        <v>21860000000</v>
      </c>
      <c r="N41" s="9">
        <v>0</v>
      </c>
      <c r="O41" s="9">
        <f t="shared" si="3"/>
        <v>21860000000</v>
      </c>
      <c r="P41" s="9">
        <v>21860000000</v>
      </c>
      <c r="Q41" s="9">
        <v>0</v>
      </c>
      <c r="R41" s="9">
        <v>21860000000</v>
      </c>
      <c r="S41" s="9">
        <v>0</v>
      </c>
      <c r="T41" s="9">
        <v>0</v>
      </c>
      <c r="U41" s="4">
        <f t="shared" si="11"/>
        <v>0</v>
      </c>
      <c r="V41" s="5">
        <f t="shared" si="4"/>
        <v>1</v>
      </c>
      <c r="W41" s="5">
        <f t="shared" si="5"/>
        <v>0</v>
      </c>
      <c r="X41" s="5">
        <f t="shared" si="6"/>
        <v>0</v>
      </c>
    </row>
    <row r="42" spans="1:24" ht="46.5" thickTop="1" thickBot="1" x14ac:dyDescent="0.3">
      <c r="A42" s="6" t="s">
        <v>73</v>
      </c>
      <c r="B42" s="6" t="s">
        <v>79</v>
      </c>
      <c r="C42" s="6" t="s">
        <v>75</v>
      </c>
      <c r="D42" s="6" t="s">
        <v>80</v>
      </c>
      <c r="E42" s="6"/>
      <c r="F42" s="6" t="s">
        <v>21</v>
      </c>
      <c r="G42" s="6" t="s">
        <v>48</v>
      </c>
      <c r="H42" s="6" t="s">
        <v>23</v>
      </c>
      <c r="I42" s="7" t="s">
        <v>81</v>
      </c>
      <c r="J42" s="9">
        <v>4065450055</v>
      </c>
      <c r="K42" s="9">
        <v>0</v>
      </c>
      <c r="L42" s="9">
        <v>0</v>
      </c>
      <c r="M42" s="9">
        <v>4065450055</v>
      </c>
      <c r="N42" s="9">
        <v>0</v>
      </c>
      <c r="O42" s="9">
        <f t="shared" si="3"/>
        <v>4065450055</v>
      </c>
      <c r="P42" s="9">
        <v>2983055424.4899998</v>
      </c>
      <c r="Q42" s="9">
        <v>1082394630.51</v>
      </c>
      <c r="R42" s="9">
        <v>1581873321.5</v>
      </c>
      <c r="S42" s="9">
        <v>1390878</v>
      </c>
      <c r="T42" s="9">
        <v>1390878</v>
      </c>
      <c r="U42" s="4">
        <f t="shared" si="11"/>
        <v>2483576733.5</v>
      </c>
      <c r="V42" s="5">
        <f t="shared" si="4"/>
        <v>0.38910164928837132</v>
      </c>
      <c r="W42" s="5">
        <f t="shared" si="5"/>
        <v>3.4212153173285016E-4</v>
      </c>
      <c r="X42" s="5">
        <f t="shared" si="6"/>
        <v>3.4212153173285016E-4</v>
      </c>
    </row>
    <row r="43" spans="1:24" ht="57.75" thickTop="1" thickBot="1" x14ac:dyDescent="0.3">
      <c r="A43" s="6" t="s">
        <v>73</v>
      </c>
      <c r="B43" s="6" t="s">
        <v>79</v>
      </c>
      <c r="C43" s="6" t="s">
        <v>75</v>
      </c>
      <c r="D43" s="6" t="s">
        <v>82</v>
      </c>
      <c r="E43" s="6"/>
      <c r="F43" s="6" t="s">
        <v>21</v>
      </c>
      <c r="G43" s="6" t="s">
        <v>48</v>
      </c>
      <c r="H43" s="6" t="s">
        <v>23</v>
      </c>
      <c r="I43" s="7" t="s">
        <v>83</v>
      </c>
      <c r="J43" s="9">
        <v>10373242985</v>
      </c>
      <c r="K43" s="9">
        <v>0</v>
      </c>
      <c r="L43" s="9">
        <v>0</v>
      </c>
      <c r="M43" s="9">
        <v>10373242985</v>
      </c>
      <c r="N43" s="9">
        <v>0</v>
      </c>
      <c r="O43" s="9">
        <f t="shared" si="3"/>
        <v>10373242985</v>
      </c>
      <c r="P43" s="9">
        <v>7775871509</v>
      </c>
      <c r="Q43" s="9">
        <v>2597371476</v>
      </c>
      <c r="R43" s="9">
        <v>1955955526</v>
      </c>
      <c r="S43" s="9">
        <v>92990976</v>
      </c>
      <c r="T43" s="9">
        <v>92990976</v>
      </c>
      <c r="U43" s="4">
        <f t="shared" si="11"/>
        <v>8417287459</v>
      </c>
      <c r="V43" s="5">
        <f t="shared" si="4"/>
        <v>0.18855776624806403</v>
      </c>
      <c r="W43" s="5">
        <f t="shared" si="5"/>
        <v>8.964503784830602E-3</v>
      </c>
      <c r="X43" s="5">
        <f t="shared" si="6"/>
        <v>8.964503784830602E-3</v>
      </c>
    </row>
    <row r="44" spans="1:24" ht="69" thickTop="1" thickBot="1" x14ac:dyDescent="0.3">
      <c r="A44" s="6" t="s">
        <v>73</v>
      </c>
      <c r="B44" s="6" t="s">
        <v>79</v>
      </c>
      <c r="C44" s="6" t="s">
        <v>75</v>
      </c>
      <c r="D44" s="6" t="s">
        <v>84</v>
      </c>
      <c r="E44" s="6"/>
      <c r="F44" s="6" t="s">
        <v>21</v>
      </c>
      <c r="G44" s="6" t="s">
        <v>48</v>
      </c>
      <c r="H44" s="6" t="s">
        <v>23</v>
      </c>
      <c r="I44" s="7" t="s">
        <v>85</v>
      </c>
      <c r="J44" s="9">
        <v>25000000000</v>
      </c>
      <c r="K44" s="9">
        <v>0</v>
      </c>
      <c r="L44" s="9">
        <v>0</v>
      </c>
      <c r="M44" s="9">
        <v>25000000000</v>
      </c>
      <c r="N44" s="9">
        <v>0</v>
      </c>
      <c r="O44" s="9">
        <f t="shared" si="3"/>
        <v>25000000000</v>
      </c>
      <c r="P44" s="9">
        <v>25000000000</v>
      </c>
      <c r="Q44" s="9">
        <v>0</v>
      </c>
      <c r="R44" s="9">
        <v>25000000000</v>
      </c>
      <c r="S44" s="9">
        <v>9216000000</v>
      </c>
      <c r="T44" s="9">
        <v>9216000000</v>
      </c>
      <c r="U44" s="4">
        <f t="shared" si="11"/>
        <v>0</v>
      </c>
      <c r="V44" s="5">
        <f t="shared" si="4"/>
        <v>1</v>
      </c>
      <c r="W44" s="5">
        <f t="shared" si="5"/>
        <v>0.36864000000000002</v>
      </c>
      <c r="X44" s="5">
        <f t="shared" si="6"/>
        <v>0.36864000000000002</v>
      </c>
    </row>
    <row r="45" spans="1:24" ht="69" thickTop="1" thickBot="1" x14ac:dyDescent="0.3">
      <c r="A45" s="6" t="s">
        <v>73</v>
      </c>
      <c r="B45" s="6" t="s">
        <v>79</v>
      </c>
      <c r="C45" s="6" t="s">
        <v>75</v>
      </c>
      <c r="D45" s="6" t="s">
        <v>86</v>
      </c>
      <c r="E45" s="6"/>
      <c r="F45" s="6" t="s">
        <v>21</v>
      </c>
      <c r="G45" s="6" t="s">
        <v>48</v>
      </c>
      <c r="H45" s="6" t="s">
        <v>23</v>
      </c>
      <c r="I45" s="7" t="s">
        <v>87</v>
      </c>
      <c r="J45" s="9">
        <v>2980536346</v>
      </c>
      <c r="K45" s="9">
        <v>0</v>
      </c>
      <c r="L45" s="9">
        <v>0</v>
      </c>
      <c r="M45" s="9">
        <v>2980536346</v>
      </c>
      <c r="N45" s="9">
        <v>0</v>
      </c>
      <c r="O45" s="9">
        <f t="shared" si="3"/>
        <v>2980536346</v>
      </c>
      <c r="P45" s="9">
        <v>0</v>
      </c>
      <c r="Q45" s="9">
        <v>2980536346</v>
      </c>
      <c r="R45" s="9">
        <v>0</v>
      </c>
      <c r="S45" s="9">
        <v>0</v>
      </c>
      <c r="T45" s="9">
        <v>0</v>
      </c>
      <c r="U45" s="4">
        <f t="shared" si="11"/>
        <v>2980536346</v>
      </c>
      <c r="V45" s="5">
        <f t="shared" si="4"/>
        <v>0</v>
      </c>
      <c r="W45" s="5">
        <f t="shared" si="5"/>
        <v>0</v>
      </c>
      <c r="X45" s="5">
        <f t="shared" si="6"/>
        <v>0</v>
      </c>
    </row>
    <row r="46" spans="1:24" ht="46.5" thickTop="1" thickBot="1" x14ac:dyDescent="0.3">
      <c r="A46" s="6" t="s">
        <v>73</v>
      </c>
      <c r="B46" s="6" t="s">
        <v>79</v>
      </c>
      <c r="C46" s="6" t="s">
        <v>75</v>
      </c>
      <c r="D46" s="6" t="s">
        <v>88</v>
      </c>
      <c r="E46" s="6"/>
      <c r="F46" s="6" t="s">
        <v>21</v>
      </c>
      <c r="G46" s="6" t="s">
        <v>48</v>
      </c>
      <c r="H46" s="6" t="s">
        <v>23</v>
      </c>
      <c r="I46" s="7" t="s">
        <v>89</v>
      </c>
      <c r="J46" s="9">
        <v>8002612574</v>
      </c>
      <c r="K46" s="9">
        <v>0</v>
      </c>
      <c r="L46" s="9">
        <v>0</v>
      </c>
      <c r="M46" s="9">
        <v>8002612574</v>
      </c>
      <c r="N46" s="9">
        <v>0</v>
      </c>
      <c r="O46" s="9">
        <f t="shared" si="3"/>
        <v>8002612574</v>
      </c>
      <c r="P46" s="9">
        <v>3994759990</v>
      </c>
      <c r="Q46" s="9">
        <v>4007852584</v>
      </c>
      <c r="R46" s="9">
        <v>1997006659</v>
      </c>
      <c r="S46" s="9">
        <v>100098439</v>
      </c>
      <c r="T46" s="9">
        <v>100098439</v>
      </c>
      <c r="U46" s="4">
        <f t="shared" si="11"/>
        <v>6005605915</v>
      </c>
      <c r="V46" s="5">
        <f t="shared" si="4"/>
        <v>0.24954433824375716</v>
      </c>
      <c r="W46" s="5">
        <f t="shared" si="5"/>
        <v>1.2508220043690947E-2</v>
      </c>
      <c r="X46" s="5">
        <f t="shared" si="6"/>
        <v>1.2508220043690947E-2</v>
      </c>
    </row>
    <row r="47" spans="1:24" ht="57.75" thickTop="1" thickBot="1" x14ac:dyDescent="0.3">
      <c r="A47" s="6" t="s">
        <v>73</v>
      </c>
      <c r="B47" s="6" t="s">
        <v>79</v>
      </c>
      <c r="C47" s="6" t="s">
        <v>75</v>
      </c>
      <c r="D47" s="6" t="s">
        <v>90</v>
      </c>
      <c r="E47" s="6"/>
      <c r="F47" s="6" t="s">
        <v>21</v>
      </c>
      <c r="G47" s="6" t="s">
        <v>48</v>
      </c>
      <c r="H47" s="6" t="s">
        <v>23</v>
      </c>
      <c r="I47" s="7" t="s">
        <v>91</v>
      </c>
      <c r="J47" s="9">
        <v>15885233087</v>
      </c>
      <c r="K47" s="9">
        <v>0</v>
      </c>
      <c r="L47" s="9">
        <v>0</v>
      </c>
      <c r="M47" s="9">
        <v>15885233087</v>
      </c>
      <c r="N47" s="9">
        <v>0</v>
      </c>
      <c r="O47" s="9">
        <f t="shared" si="3"/>
        <v>15885233087</v>
      </c>
      <c r="P47" s="9">
        <v>14800065577</v>
      </c>
      <c r="Q47" s="9">
        <v>1085167510</v>
      </c>
      <c r="R47" s="9">
        <v>12959391639</v>
      </c>
      <c r="S47" s="9">
        <v>46535069</v>
      </c>
      <c r="T47" s="9">
        <v>46535069</v>
      </c>
      <c r="U47" s="4">
        <f t="shared" si="11"/>
        <v>2925841448</v>
      </c>
      <c r="V47" s="5">
        <f t="shared" si="4"/>
        <v>0.81581375407110512</v>
      </c>
      <c r="W47" s="5">
        <f t="shared" si="5"/>
        <v>2.9294545912633106E-3</v>
      </c>
      <c r="X47" s="5">
        <f t="shared" si="6"/>
        <v>2.9294545912633106E-3</v>
      </c>
    </row>
    <row r="48" spans="1:24" ht="57.75" thickTop="1" thickBot="1" x14ac:dyDescent="0.3">
      <c r="A48" s="6" t="s">
        <v>73</v>
      </c>
      <c r="B48" s="6" t="s">
        <v>79</v>
      </c>
      <c r="C48" s="6" t="s">
        <v>75</v>
      </c>
      <c r="D48" s="6" t="s">
        <v>92</v>
      </c>
      <c r="E48" s="6"/>
      <c r="F48" s="6" t="s">
        <v>21</v>
      </c>
      <c r="G48" s="6" t="s">
        <v>22</v>
      </c>
      <c r="H48" s="6" t="s">
        <v>23</v>
      </c>
      <c r="I48" s="7" t="s">
        <v>93</v>
      </c>
      <c r="J48" s="9">
        <v>134601300000</v>
      </c>
      <c r="K48" s="9">
        <v>0</v>
      </c>
      <c r="L48" s="9">
        <v>0</v>
      </c>
      <c r="M48" s="9">
        <v>134601300000</v>
      </c>
      <c r="N48" s="9">
        <v>0</v>
      </c>
      <c r="O48" s="9">
        <f t="shared" si="3"/>
        <v>134601300000</v>
      </c>
      <c r="P48" s="9">
        <v>134601300000</v>
      </c>
      <c r="Q48" s="9">
        <v>0</v>
      </c>
      <c r="R48" s="9">
        <v>134601300000</v>
      </c>
      <c r="S48" s="9">
        <v>0</v>
      </c>
      <c r="T48" s="9">
        <v>0</v>
      </c>
      <c r="U48" s="4">
        <f t="shared" si="11"/>
        <v>0</v>
      </c>
      <c r="V48" s="5">
        <f t="shared" si="4"/>
        <v>1</v>
      </c>
      <c r="W48" s="5">
        <f t="shared" si="5"/>
        <v>0</v>
      </c>
      <c r="X48" s="5">
        <f t="shared" si="6"/>
        <v>0</v>
      </c>
    </row>
    <row r="49" spans="1:24" ht="46.5" thickTop="1" thickBot="1" x14ac:dyDescent="0.3">
      <c r="A49" s="6" t="s">
        <v>73</v>
      </c>
      <c r="B49" s="6" t="s">
        <v>79</v>
      </c>
      <c r="C49" s="6" t="s">
        <v>75</v>
      </c>
      <c r="D49" s="6" t="s">
        <v>94</v>
      </c>
      <c r="E49" s="6"/>
      <c r="F49" s="6" t="s">
        <v>21</v>
      </c>
      <c r="G49" s="6" t="s">
        <v>48</v>
      </c>
      <c r="H49" s="6" t="s">
        <v>23</v>
      </c>
      <c r="I49" s="7" t="s">
        <v>95</v>
      </c>
      <c r="J49" s="9">
        <v>1954126326</v>
      </c>
      <c r="K49" s="9">
        <v>0</v>
      </c>
      <c r="L49" s="9">
        <v>0</v>
      </c>
      <c r="M49" s="9">
        <v>1954126326</v>
      </c>
      <c r="N49" s="9">
        <v>0</v>
      </c>
      <c r="O49" s="9">
        <f t="shared" si="3"/>
        <v>1954126326</v>
      </c>
      <c r="P49" s="9">
        <v>1954126326</v>
      </c>
      <c r="Q49" s="9">
        <v>0</v>
      </c>
      <c r="R49" s="9">
        <v>0</v>
      </c>
      <c r="S49" s="9">
        <v>0</v>
      </c>
      <c r="T49" s="9">
        <v>0</v>
      </c>
      <c r="U49" s="4">
        <f t="shared" si="11"/>
        <v>1954126326</v>
      </c>
      <c r="V49" s="5">
        <f t="shared" si="4"/>
        <v>0</v>
      </c>
      <c r="W49" s="5">
        <f t="shared" si="5"/>
        <v>0</v>
      </c>
      <c r="X49" s="5">
        <f t="shared" si="6"/>
        <v>0</v>
      </c>
    </row>
    <row r="50" spans="1:24" ht="91.5" thickTop="1" thickBot="1" x14ac:dyDescent="0.3">
      <c r="A50" s="6" t="s">
        <v>73</v>
      </c>
      <c r="B50" s="6" t="s">
        <v>79</v>
      </c>
      <c r="C50" s="6" t="s">
        <v>75</v>
      </c>
      <c r="D50" s="6" t="s">
        <v>96</v>
      </c>
      <c r="E50" s="6"/>
      <c r="F50" s="6" t="s">
        <v>21</v>
      </c>
      <c r="G50" s="6" t="s">
        <v>48</v>
      </c>
      <c r="H50" s="6" t="s">
        <v>23</v>
      </c>
      <c r="I50" s="7" t="s">
        <v>97</v>
      </c>
      <c r="J50" s="9">
        <v>4681004365</v>
      </c>
      <c r="K50" s="9">
        <v>0</v>
      </c>
      <c r="L50" s="9">
        <v>0</v>
      </c>
      <c r="M50" s="9">
        <v>4681004365</v>
      </c>
      <c r="N50" s="9">
        <v>0</v>
      </c>
      <c r="O50" s="9">
        <f t="shared" si="3"/>
        <v>4681004365</v>
      </c>
      <c r="P50" s="9">
        <v>757139559</v>
      </c>
      <c r="Q50" s="9">
        <v>3923864806</v>
      </c>
      <c r="R50" s="9">
        <v>269289783</v>
      </c>
      <c r="S50" s="9">
        <v>7400000</v>
      </c>
      <c r="T50" s="9">
        <v>7400000</v>
      </c>
      <c r="U50" s="4">
        <f t="shared" si="11"/>
        <v>4411714582</v>
      </c>
      <c r="V50" s="5">
        <f t="shared" si="4"/>
        <v>5.752820591527049E-2</v>
      </c>
      <c r="W50" s="5">
        <f t="shared" si="5"/>
        <v>1.5808573167181825E-3</v>
      </c>
      <c r="X50" s="5">
        <f t="shared" si="6"/>
        <v>1.5808573167181825E-3</v>
      </c>
    </row>
    <row r="51" spans="1:24" ht="46.5" thickTop="1" thickBot="1" x14ac:dyDescent="0.3">
      <c r="A51" s="6" t="s">
        <v>73</v>
      </c>
      <c r="B51" s="6" t="s">
        <v>79</v>
      </c>
      <c r="C51" s="6" t="s">
        <v>75</v>
      </c>
      <c r="D51" s="6" t="s">
        <v>98</v>
      </c>
      <c r="E51" s="6"/>
      <c r="F51" s="6" t="s">
        <v>21</v>
      </c>
      <c r="G51" s="6" t="s">
        <v>48</v>
      </c>
      <c r="H51" s="6" t="s">
        <v>23</v>
      </c>
      <c r="I51" s="7" t="s">
        <v>99</v>
      </c>
      <c r="J51" s="9">
        <v>5020620249</v>
      </c>
      <c r="K51" s="9">
        <v>0</v>
      </c>
      <c r="L51" s="9">
        <v>0</v>
      </c>
      <c r="M51" s="9">
        <v>5020620249</v>
      </c>
      <c r="N51" s="9">
        <v>0</v>
      </c>
      <c r="O51" s="9">
        <f t="shared" si="3"/>
        <v>5020620249</v>
      </c>
      <c r="P51" s="9">
        <v>2180424432</v>
      </c>
      <c r="Q51" s="9">
        <v>2840195817</v>
      </c>
      <c r="R51" s="9">
        <v>550658168</v>
      </c>
      <c r="S51" s="9">
        <v>41811853</v>
      </c>
      <c r="T51" s="9">
        <v>41811853</v>
      </c>
      <c r="U51" s="4">
        <f t="shared" si="11"/>
        <v>4469962081</v>
      </c>
      <c r="V51" s="5">
        <f t="shared" si="4"/>
        <v>0.10967931066080516</v>
      </c>
      <c r="W51" s="5">
        <f t="shared" si="5"/>
        <v>8.328025408479765E-3</v>
      </c>
      <c r="X51" s="5">
        <f t="shared" si="6"/>
        <v>8.328025408479765E-3</v>
      </c>
    </row>
    <row r="52" spans="1:24" ht="35.25" thickTop="1" thickBot="1" x14ac:dyDescent="0.3">
      <c r="A52" s="6" t="s">
        <v>73</v>
      </c>
      <c r="B52" s="6" t="s">
        <v>100</v>
      </c>
      <c r="C52" s="6" t="s">
        <v>75</v>
      </c>
      <c r="D52" s="6" t="s">
        <v>101</v>
      </c>
      <c r="E52" s="6"/>
      <c r="F52" s="6" t="s">
        <v>21</v>
      </c>
      <c r="G52" s="6" t="s">
        <v>48</v>
      </c>
      <c r="H52" s="6" t="s">
        <v>23</v>
      </c>
      <c r="I52" s="7" t="s">
        <v>102</v>
      </c>
      <c r="J52" s="9">
        <v>163050000</v>
      </c>
      <c r="K52" s="9">
        <v>0</v>
      </c>
      <c r="L52" s="9">
        <v>0</v>
      </c>
      <c r="M52" s="9">
        <v>163050000</v>
      </c>
      <c r="N52" s="9">
        <v>0</v>
      </c>
      <c r="O52" s="9">
        <f t="shared" si="3"/>
        <v>163050000</v>
      </c>
      <c r="P52" s="9">
        <v>104050000</v>
      </c>
      <c r="Q52" s="9">
        <v>59000000</v>
      </c>
      <c r="R52" s="9">
        <v>2000000</v>
      </c>
      <c r="S52" s="9">
        <v>2000000</v>
      </c>
      <c r="T52" s="9">
        <v>2000000</v>
      </c>
      <c r="U52" s="4">
        <f t="shared" si="11"/>
        <v>161050000</v>
      </c>
      <c r="V52" s="5">
        <f t="shared" si="4"/>
        <v>1.2266176019625881E-2</v>
      </c>
      <c r="W52" s="5">
        <f t="shared" si="5"/>
        <v>1.2266176019625881E-2</v>
      </c>
      <c r="X52" s="5">
        <f t="shared" si="6"/>
        <v>1.2266176019625881E-2</v>
      </c>
    </row>
    <row r="53" spans="1:24" ht="102.75" thickTop="1" thickBot="1" x14ac:dyDescent="0.3">
      <c r="A53" s="6" t="s">
        <v>73</v>
      </c>
      <c r="B53" s="6" t="s">
        <v>100</v>
      </c>
      <c r="C53" s="6" t="s">
        <v>75</v>
      </c>
      <c r="D53" s="6" t="s">
        <v>103</v>
      </c>
      <c r="E53" s="6"/>
      <c r="F53" s="6" t="s">
        <v>21</v>
      </c>
      <c r="G53" s="6" t="s">
        <v>48</v>
      </c>
      <c r="H53" s="6" t="s">
        <v>23</v>
      </c>
      <c r="I53" s="7" t="s">
        <v>104</v>
      </c>
      <c r="J53" s="9">
        <v>300000000</v>
      </c>
      <c r="K53" s="9">
        <v>0</v>
      </c>
      <c r="L53" s="9">
        <v>0</v>
      </c>
      <c r="M53" s="9">
        <v>300000000</v>
      </c>
      <c r="N53" s="9">
        <v>0</v>
      </c>
      <c r="O53" s="9">
        <f t="shared" si="3"/>
        <v>300000000</v>
      </c>
      <c r="P53" s="9">
        <v>208500000</v>
      </c>
      <c r="Q53" s="9">
        <v>91500000</v>
      </c>
      <c r="R53" s="9">
        <v>0</v>
      </c>
      <c r="S53" s="9">
        <v>0</v>
      </c>
      <c r="T53" s="9">
        <v>0</v>
      </c>
      <c r="U53" s="4">
        <f t="shared" si="11"/>
        <v>300000000</v>
      </c>
      <c r="V53" s="5">
        <f t="shared" si="4"/>
        <v>0</v>
      </c>
      <c r="W53" s="5">
        <f t="shared" si="5"/>
        <v>0</v>
      </c>
      <c r="X53" s="5">
        <f t="shared" si="6"/>
        <v>0</v>
      </c>
    </row>
    <row r="54" spans="1:24" ht="69" thickTop="1" thickBot="1" x14ac:dyDescent="0.3">
      <c r="A54" s="6" t="s">
        <v>73</v>
      </c>
      <c r="B54" s="6" t="s">
        <v>100</v>
      </c>
      <c r="C54" s="6" t="s">
        <v>75</v>
      </c>
      <c r="D54" s="6" t="s">
        <v>105</v>
      </c>
      <c r="E54" s="6"/>
      <c r="F54" s="6" t="s">
        <v>21</v>
      </c>
      <c r="G54" s="6" t="s">
        <v>48</v>
      </c>
      <c r="H54" s="6" t="s">
        <v>23</v>
      </c>
      <c r="I54" s="7" t="s">
        <v>106</v>
      </c>
      <c r="J54" s="9">
        <v>144200573</v>
      </c>
      <c r="K54" s="9">
        <v>0</v>
      </c>
      <c r="L54" s="9">
        <v>0</v>
      </c>
      <c r="M54" s="9">
        <v>144200573</v>
      </c>
      <c r="N54" s="9">
        <v>0</v>
      </c>
      <c r="O54" s="9">
        <f t="shared" si="3"/>
        <v>144200573</v>
      </c>
      <c r="P54" s="9">
        <v>78776203</v>
      </c>
      <c r="Q54" s="9">
        <v>65424370</v>
      </c>
      <c r="R54" s="9">
        <v>30000000</v>
      </c>
      <c r="S54" s="9">
        <v>30000000</v>
      </c>
      <c r="T54" s="9">
        <v>30000000</v>
      </c>
      <c r="U54" s="4">
        <f t="shared" si="11"/>
        <v>114200573</v>
      </c>
      <c r="V54" s="5">
        <f t="shared" si="4"/>
        <v>0.20804355610986372</v>
      </c>
      <c r="W54" s="5">
        <f t="shared" si="5"/>
        <v>0.20804355610986372</v>
      </c>
      <c r="X54" s="5">
        <f t="shared" si="6"/>
        <v>0.20804355610986372</v>
      </c>
    </row>
    <row r="55" spans="1:24" ht="46.5" thickTop="1" thickBot="1" x14ac:dyDescent="0.3">
      <c r="A55" s="6" t="s">
        <v>73</v>
      </c>
      <c r="B55" s="6" t="s">
        <v>107</v>
      </c>
      <c r="C55" s="6" t="s">
        <v>75</v>
      </c>
      <c r="D55" s="6" t="s">
        <v>101</v>
      </c>
      <c r="E55" s="6"/>
      <c r="F55" s="6" t="s">
        <v>21</v>
      </c>
      <c r="G55" s="6" t="s">
        <v>48</v>
      </c>
      <c r="H55" s="6" t="s">
        <v>23</v>
      </c>
      <c r="I55" s="7" t="s">
        <v>108</v>
      </c>
      <c r="J55" s="9">
        <v>2029220718</v>
      </c>
      <c r="K55" s="9">
        <v>0</v>
      </c>
      <c r="L55" s="9">
        <v>0</v>
      </c>
      <c r="M55" s="9">
        <v>2029220718</v>
      </c>
      <c r="N55" s="9">
        <v>0</v>
      </c>
      <c r="O55" s="9">
        <f t="shared" si="3"/>
        <v>2029220718</v>
      </c>
      <c r="P55" s="9">
        <v>1729200166</v>
      </c>
      <c r="Q55" s="9">
        <v>300020552</v>
      </c>
      <c r="R55" s="9">
        <v>209979448</v>
      </c>
      <c r="S55" s="9">
        <v>0</v>
      </c>
      <c r="T55" s="9">
        <v>0</v>
      </c>
      <c r="U55" s="4">
        <f t="shared" si="11"/>
        <v>1819241270</v>
      </c>
      <c r="V55" s="5">
        <f t="shared" si="4"/>
        <v>0.1034778750962861</v>
      </c>
      <c r="W55" s="5">
        <f t="shared" si="5"/>
        <v>0</v>
      </c>
      <c r="X55" s="5">
        <f t="shared" si="6"/>
        <v>0</v>
      </c>
    </row>
    <row r="56" spans="1:24" ht="45.75" customHeight="1" thickTop="1" thickBot="1" x14ac:dyDescent="0.3">
      <c r="A56" s="6" t="s">
        <v>73</v>
      </c>
      <c r="B56" s="6" t="s">
        <v>107</v>
      </c>
      <c r="C56" s="6" t="s">
        <v>75</v>
      </c>
      <c r="D56" s="6" t="s">
        <v>103</v>
      </c>
      <c r="E56" s="6"/>
      <c r="F56" s="6" t="s">
        <v>21</v>
      </c>
      <c r="G56" s="6" t="s">
        <v>48</v>
      </c>
      <c r="H56" s="6" t="s">
        <v>23</v>
      </c>
      <c r="I56" s="7" t="s">
        <v>109</v>
      </c>
      <c r="J56" s="9">
        <v>1278000000</v>
      </c>
      <c r="K56" s="9">
        <v>0</v>
      </c>
      <c r="L56" s="9">
        <v>0</v>
      </c>
      <c r="M56" s="9">
        <v>1278000000</v>
      </c>
      <c r="N56" s="9">
        <v>0</v>
      </c>
      <c r="O56" s="9">
        <f t="shared" si="3"/>
        <v>1278000000</v>
      </c>
      <c r="P56" s="9">
        <v>1073989667</v>
      </c>
      <c r="Q56" s="9">
        <v>204010333</v>
      </c>
      <c r="R56" s="9">
        <v>382500255</v>
      </c>
      <c r="S56" s="9">
        <v>8879423</v>
      </c>
      <c r="T56" s="9">
        <v>8879423</v>
      </c>
      <c r="U56" s="4">
        <f t="shared" si="11"/>
        <v>895499745</v>
      </c>
      <c r="V56" s="5">
        <f t="shared" si="4"/>
        <v>0.29929597417840376</v>
      </c>
      <c r="W56" s="5">
        <f t="shared" si="5"/>
        <v>6.9479053208137713E-3</v>
      </c>
      <c r="X56" s="5">
        <f t="shared" si="6"/>
        <v>6.9479053208137713E-3</v>
      </c>
    </row>
    <row r="57" spans="1:24" ht="43.5" customHeight="1" thickTop="1" thickBot="1" x14ac:dyDescent="0.3">
      <c r="A57" s="6"/>
      <c r="B57" s="6"/>
      <c r="C57" s="6"/>
      <c r="D57" s="6"/>
      <c r="E57" s="6"/>
      <c r="F57" s="6"/>
      <c r="G57" s="6"/>
      <c r="H57" s="6"/>
      <c r="I57" s="7" t="s">
        <v>115</v>
      </c>
      <c r="J57" s="9">
        <f>+J7+J39</f>
        <v>665113032660</v>
      </c>
      <c r="K57" s="9">
        <f t="shared" ref="K57:T57" si="12">+K7+K39</f>
        <v>11000000000</v>
      </c>
      <c r="L57" s="9">
        <f t="shared" si="12"/>
        <v>11000000000</v>
      </c>
      <c r="M57" s="9">
        <f t="shared" si="12"/>
        <v>665113032660</v>
      </c>
      <c r="N57" s="9">
        <f t="shared" si="12"/>
        <v>0</v>
      </c>
      <c r="O57" s="9">
        <f t="shared" si="3"/>
        <v>665113032660</v>
      </c>
      <c r="P57" s="9">
        <f t="shared" si="12"/>
        <v>481867720645.31</v>
      </c>
      <c r="Q57" s="9">
        <f t="shared" si="12"/>
        <v>183245312014.69</v>
      </c>
      <c r="R57" s="9">
        <f t="shared" si="12"/>
        <v>407486925090.41003</v>
      </c>
      <c r="S57" s="9">
        <f t="shared" si="12"/>
        <v>50454383118.720001</v>
      </c>
      <c r="T57" s="9">
        <f t="shared" si="12"/>
        <v>36324078964.360001</v>
      </c>
      <c r="U57" s="4">
        <f t="shared" si="11"/>
        <v>257626107569.58997</v>
      </c>
      <c r="V57" s="5">
        <f t="shared" si="4"/>
        <v>0.61265815745744645</v>
      </c>
      <c r="W57" s="5">
        <f t="shared" si="5"/>
        <v>7.5858358867118822E-2</v>
      </c>
      <c r="X57" s="5">
        <f t="shared" si="6"/>
        <v>5.4613392281742515E-2</v>
      </c>
    </row>
    <row r="58" spans="1:24" ht="15.75" thickTop="1" x14ac:dyDescent="0.25">
      <c r="A58" s="11" t="s">
        <v>122</v>
      </c>
      <c r="B58" s="11"/>
      <c r="C58" s="11"/>
      <c r="D58" s="11"/>
      <c r="E58" s="11"/>
      <c r="F58" s="11"/>
      <c r="G58" s="12"/>
      <c r="H58" s="12"/>
      <c r="I58" s="13"/>
      <c r="J58" s="12"/>
      <c r="K58" s="12"/>
      <c r="L58" s="11"/>
      <c r="M58" s="11"/>
      <c r="N58" s="11"/>
      <c r="O58" s="11"/>
      <c r="P58" s="11"/>
      <c r="Q58" s="11"/>
      <c r="R58" s="14"/>
      <c r="S58" s="14"/>
      <c r="T58" s="11"/>
      <c r="U58" s="11"/>
      <c r="V58" s="11"/>
      <c r="W58" s="11"/>
      <c r="X58" s="11"/>
    </row>
    <row r="59" spans="1:24" ht="13.5" customHeight="1" x14ac:dyDescent="0.25">
      <c r="A59" s="11" t="s">
        <v>129</v>
      </c>
      <c r="B59" s="11"/>
      <c r="C59" s="11"/>
      <c r="D59" s="11"/>
      <c r="E59" s="11"/>
      <c r="F59" s="11"/>
      <c r="G59" s="12"/>
      <c r="H59" s="12"/>
      <c r="I59" s="13"/>
      <c r="J59" s="12"/>
      <c r="K59" s="12"/>
      <c r="L59" s="11"/>
      <c r="M59" s="11"/>
      <c r="N59" s="11"/>
      <c r="O59" s="11"/>
      <c r="P59" s="11"/>
      <c r="Q59" s="11"/>
      <c r="R59" s="14"/>
      <c r="S59" s="14"/>
      <c r="T59" s="11"/>
      <c r="U59" s="15"/>
      <c r="V59" s="15"/>
      <c r="W59" s="15"/>
      <c r="X59" s="11"/>
    </row>
    <row r="60" spans="1:24" x14ac:dyDescent="0.25">
      <c r="A60" s="11" t="s">
        <v>128</v>
      </c>
      <c r="B60" s="11"/>
      <c r="C60" s="11"/>
      <c r="D60" s="11"/>
      <c r="E60" s="11"/>
      <c r="F60" s="11"/>
      <c r="G60" s="12"/>
      <c r="H60" s="12"/>
      <c r="I60" s="13"/>
      <c r="J60" s="12"/>
      <c r="K60" s="12"/>
      <c r="L60" s="11"/>
      <c r="M60" s="11"/>
      <c r="N60" s="11"/>
      <c r="O60" s="11"/>
      <c r="P60" s="11"/>
      <c r="Q60" s="11"/>
      <c r="R60" s="11"/>
      <c r="S60" s="14"/>
      <c r="T60" s="11"/>
      <c r="U60" s="15"/>
      <c r="V60" s="15"/>
      <c r="W60" s="15"/>
      <c r="X60" s="11"/>
    </row>
    <row r="61" spans="1:24" x14ac:dyDescent="0.25">
      <c r="A61" s="11" t="s">
        <v>126</v>
      </c>
      <c r="B61" s="11"/>
      <c r="C61" s="11"/>
      <c r="D61" s="11"/>
      <c r="E61" s="11"/>
      <c r="F61" s="11"/>
      <c r="G61" s="11"/>
      <c r="H61" s="16"/>
      <c r="I61" s="16"/>
      <c r="J61" s="17"/>
      <c r="K61" s="16"/>
      <c r="L61" s="16"/>
      <c r="M61" s="11"/>
      <c r="N61" s="11"/>
      <c r="O61" s="11"/>
    </row>
    <row r="62" spans="1:24" x14ac:dyDescent="0.25">
      <c r="A62" s="11" t="s">
        <v>127</v>
      </c>
    </row>
    <row r="90" spans="21:24" x14ac:dyDescent="0.25">
      <c r="U90" s="1"/>
      <c r="V90" s="1"/>
      <c r="W90" s="1"/>
      <c r="X90" s="1"/>
    </row>
    <row r="91" spans="21:24" x14ac:dyDescent="0.25">
      <c r="U91" s="1"/>
      <c r="V91" s="1"/>
      <c r="W91" s="1"/>
      <c r="X91" s="1"/>
    </row>
    <row r="92" spans="21:24" x14ac:dyDescent="0.25">
      <c r="U92" s="1"/>
      <c r="V92" s="1"/>
      <c r="W92" s="1"/>
      <c r="X92" s="1"/>
    </row>
    <row r="93" spans="21:24" x14ac:dyDescent="0.25">
      <c r="U93" s="1"/>
      <c r="V93" s="1"/>
      <c r="W93" s="1"/>
      <c r="X93" s="1"/>
    </row>
    <row r="94" spans="21:24" x14ac:dyDescent="0.25">
      <c r="U94" s="1"/>
      <c r="V94" s="1"/>
      <c r="W94" s="1"/>
      <c r="X94" s="1"/>
    </row>
    <row r="95" spans="21:24" x14ac:dyDescent="0.25">
      <c r="U95" s="1"/>
      <c r="V95" s="1"/>
      <c r="W95" s="1"/>
      <c r="X95" s="1"/>
    </row>
    <row r="96" spans="21:24" x14ac:dyDescent="0.25">
      <c r="U96" s="1"/>
      <c r="V96" s="1"/>
      <c r="W96" s="1"/>
      <c r="X96" s="1"/>
    </row>
    <row r="97" spans="21:24" x14ac:dyDescent="0.25">
      <c r="U97" s="1"/>
      <c r="V97" s="1"/>
      <c r="W97" s="1"/>
      <c r="X97" s="1"/>
    </row>
  </sheetData>
  <mergeCells count="4">
    <mergeCell ref="A2:X2"/>
    <mergeCell ref="A3:X3"/>
    <mergeCell ref="A4:X4"/>
    <mergeCell ref="T5:X5"/>
  </mergeCells>
  <printOptions horizontalCentered="1"/>
  <pageMargins left="0.19685039370078741" right="0" top="0.78740157480314965" bottom="0.78740157480314965" header="0.78740157480314965" footer="0.78740157480314965"/>
  <pageSetup paperSize="5" scale="6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GESTION GENERAL</vt:lpstr>
      <vt:lpstr>'GESTION GENERAL'!Títulos_a_imprimir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Alterno</dc:creator>
  <cp:lastModifiedBy>Alterno</cp:lastModifiedBy>
  <cp:lastPrinted>2021-03-05T22:36:23Z</cp:lastPrinted>
  <dcterms:created xsi:type="dcterms:W3CDTF">2021-03-01T12:53:07Z</dcterms:created>
  <dcterms:modified xsi:type="dcterms:W3CDTF">2021-03-06T00:03:52Z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