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FEBRERO 28 DE 2021\PDF\"/>
    </mc:Choice>
  </mc:AlternateContent>
  <bookViews>
    <workbookView xWindow="240" yWindow="120" windowWidth="18060" windowHeight="7050"/>
  </bookViews>
  <sheets>
    <sheet name="INVERSION " sheetId="1" r:id="rId1"/>
  </sheets>
  <definedNames>
    <definedName name="_xlnm.Print_Titles" localSheetId="0">'INVERSION '!$6:$6</definedName>
  </definedNames>
  <calcPr calcId="152511"/>
</workbook>
</file>

<file path=xl/calcChain.xml><?xml version="1.0" encoding="utf-8"?>
<calcChain xmlns="http://schemas.openxmlformats.org/spreadsheetml/2006/main">
  <c r="V27" i="1" l="1"/>
  <c r="U27" i="1"/>
  <c r="T27" i="1"/>
  <c r="S27" i="1"/>
  <c r="V26" i="1"/>
  <c r="U26" i="1"/>
  <c r="T26" i="1"/>
  <c r="S26" i="1"/>
  <c r="V24" i="1"/>
  <c r="U24" i="1"/>
  <c r="T24" i="1"/>
  <c r="S24" i="1"/>
  <c r="V23" i="1"/>
  <c r="U23" i="1"/>
  <c r="T23" i="1"/>
  <c r="S23" i="1"/>
  <c r="V21" i="1"/>
  <c r="U21" i="1"/>
  <c r="T21" i="1"/>
  <c r="S21" i="1"/>
  <c r="V20" i="1"/>
  <c r="U20" i="1"/>
  <c r="T20" i="1"/>
  <c r="S20" i="1"/>
  <c r="V19" i="1"/>
  <c r="U19" i="1"/>
  <c r="T19" i="1"/>
  <c r="S19" i="1"/>
  <c r="V18" i="1"/>
  <c r="U18" i="1"/>
  <c r="T18" i="1"/>
  <c r="S18" i="1"/>
  <c r="V17" i="1"/>
  <c r="U17" i="1"/>
  <c r="T17" i="1"/>
  <c r="S17" i="1"/>
  <c r="V16" i="1"/>
  <c r="U16" i="1"/>
  <c r="T16" i="1"/>
  <c r="S16" i="1"/>
  <c r="V15" i="1"/>
  <c r="U15" i="1"/>
  <c r="T15" i="1"/>
  <c r="S15" i="1"/>
  <c r="V14" i="1"/>
  <c r="U14" i="1"/>
  <c r="T14" i="1"/>
  <c r="S14" i="1"/>
  <c r="V13" i="1"/>
  <c r="U13" i="1"/>
  <c r="T13" i="1"/>
  <c r="S13" i="1"/>
  <c r="V12" i="1"/>
  <c r="U12" i="1"/>
  <c r="T12" i="1"/>
  <c r="S12" i="1"/>
  <c r="V11" i="1"/>
  <c r="U11" i="1"/>
  <c r="T11" i="1"/>
  <c r="S11" i="1"/>
  <c r="V9" i="1"/>
  <c r="U9" i="1"/>
  <c r="T9" i="1"/>
  <c r="S9" i="1"/>
  <c r="V8" i="1"/>
  <c r="U8" i="1"/>
  <c r="T8" i="1"/>
  <c r="S8" i="1"/>
  <c r="V7" i="1"/>
  <c r="U7" i="1"/>
  <c r="T7" i="1"/>
  <c r="S7" i="1"/>
  <c r="R28" i="1"/>
  <c r="Q28" i="1"/>
  <c r="P28" i="1"/>
  <c r="O28" i="1"/>
  <c r="N28" i="1"/>
  <c r="M28" i="1"/>
  <c r="L28" i="1"/>
  <c r="K28" i="1"/>
  <c r="J28" i="1"/>
  <c r="R25" i="1"/>
  <c r="Q25" i="1"/>
  <c r="P25" i="1"/>
  <c r="T25" i="1" s="1"/>
  <c r="O25" i="1"/>
  <c r="N25" i="1"/>
  <c r="M25" i="1"/>
  <c r="L25" i="1"/>
  <c r="K25" i="1"/>
  <c r="J25" i="1"/>
  <c r="R22" i="1"/>
  <c r="Q22" i="1"/>
  <c r="P22" i="1"/>
  <c r="O22" i="1"/>
  <c r="N22" i="1"/>
  <c r="M22" i="1"/>
  <c r="S22" i="1" s="1"/>
  <c r="L22" i="1"/>
  <c r="K22" i="1"/>
  <c r="J22" i="1"/>
  <c r="R10" i="1"/>
  <c r="Q10" i="1"/>
  <c r="P10" i="1"/>
  <c r="T10" i="1" s="1"/>
  <c r="O10" i="1"/>
  <c r="N10" i="1"/>
  <c r="M10" i="1"/>
  <c r="L10" i="1"/>
  <c r="K10" i="1"/>
  <c r="J10" i="1"/>
  <c r="S25" i="1" l="1"/>
  <c r="L29" i="1"/>
  <c r="V25" i="1"/>
  <c r="U28" i="1"/>
  <c r="M29" i="1"/>
  <c r="U10" i="1"/>
  <c r="T22" i="1"/>
  <c r="V28" i="1"/>
  <c r="J29" i="1"/>
  <c r="N29" i="1"/>
  <c r="V10" i="1"/>
  <c r="U22" i="1"/>
  <c r="S10" i="1"/>
  <c r="K29" i="1"/>
  <c r="O29" i="1"/>
  <c r="V22" i="1"/>
  <c r="U25" i="1"/>
  <c r="S28" i="1"/>
  <c r="P29" i="1"/>
  <c r="T29" i="1" s="1"/>
  <c r="T28" i="1"/>
  <c r="Q29" i="1"/>
  <c r="U29" i="1" s="1"/>
  <c r="R29" i="1"/>
  <c r="V29" i="1" s="1"/>
  <c r="S29" i="1" l="1"/>
</calcChain>
</file>

<file path=xl/sharedStrings.xml><?xml version="1.0" encoding="utf-8"?>
<sst xmlns="http://schemas.openxmlformats.org/spreadsheetml/2006/main" count="182" uniqueCount="77">
  <si>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</si>
  <si>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</si>
  <si>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</si>
  <si>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</si>
  <si>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</si>
  <si>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</si>
  <si>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</si>
  <si>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</si>
  <si>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</si>
  <si>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Nación</t>
  </si>
  <si>
    <t>10</t>
  </si>
  <si>
    <t>CSF</t>
  </si>
  <si>
    <t>11</t>
  </si>
  <si>
    <t>SSF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</si>
  <si>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</si>
  <si>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</si>
  <si>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</si>
  <si>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</si>
  <si>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</si>
  <si>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</si>
  <si>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</si>
  <si>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</si>
  <si>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</si>
  <si>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</si>
  <si>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NACIONAL-[PREVIO CONCEPTO DNP]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</si>
  <si>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</si>
  <si>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</si>
  <si>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</si>
  <si>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NACIONAL-[PREVIO CONCEPTO DNP]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</si>
  <si>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</si>
  <si>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</si>
  <si>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</si>
  <si>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</si>
  <si>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</si>
  <si>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NACIONAL-[PREVIO CONCEPTO DNP]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</si>
  <si>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</si>
  <si>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</si>
  <si>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</si>
  <si>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</si>
  <si>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</si>
  <si>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NACIONAL-[PREVIO CONCEPTO DNP]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</si>
  <si>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</si>
  <si>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</si>
  <si>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</si>
  <si>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</si>
  <si>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</si>
  <si>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</si>
  <si>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</si>
  <si>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</si>
  <si>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</si>
  <si>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</si>
  <si>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FORTALECIMIENTO DE LOS SERVICIOS BRINDADOS A LOS USUARIOS DE COMERCIO EXTERIOR A NIVEL  NACIONAL</t>
  </si>
  <si>
    <t xml:space="preserve">GASTOS DE INVERSION </t>
  </si>
  <si>
    <t>MINISTERIO DE COMERCIO INDUSTRIA Y TURISMO</t>
  </si>
  <si>
    <t>EJECUCION PRESUPUESTAL ACUMULADA CON CORTE AL 28 DE FEBRERO DE 2021</t>
  </si>
  <si>
    <t>VICEMINISTERIO DE COMERCIO EXTERIOR</t>
  </si>
  <si>
    <t>VICEMINISTERIO DE DESARROLLO EMPRESARIAL</t>
  </si>
  <si>
    <t>SECRETARIA GENERAL</t>
  </si>
  <si>
    <t>VICEMINISTERIO DE TURISMO</t>
  </si>
  <si>
    <t>COMP/ APR</t>
  </si>
  <si>
    <t xml:space="preserve">TOTAL GASTOS DE INVERSION </t>
  </si>
  <si>
    <t xml:space="preserve">Fuente : Sistema Integrado de Información Financiera SIIF Nación </t>
  </si>
  <si>
    <t>FECHA DE GENERACION : MARZO 01 DE 2021</t>
  </si>
  <si>
    <t>OBLIG/ APR</t>
  </si>
  <si>
    <t>PAGO/ APR</t>
  </si>
  <si>
    <t>APR. INICIAL ($)</t>
  </si>
  <si>
    <t>APR. ADICIONADA ($)</t>
  </si>
  <si>
    <t>APR. REDUCIDA ($)</t>
  </si>
  <si>
    <t>APR. VIGENTE ($)</t>
  </si>
  <si>
    <t>CDP ($)</t>
  </si>
  <si>
    <t>APR. DISPONIBLE ($)</t>
  </si>
  <si>
    <t>COMPROMISO ($)</t>
  </si>
  <si>
    <t>OBLIGACION ($)</t>
  </si>
  <si>
    <t>PAGOS ($)</t>
  </si>
  <si>
    <t>APROPIACION SIN COMPROMETER ($)</t>
  </si>
  <si>
    <r>
      <rPr>
        <b/>
        <sz val="9"/>
        <rFont val="Arial"/>
        <family val="2"/>
      </rPr>
      <t>Nota No. 1</t>
    </r>
    <r>
      <rPr>
        <sz val="9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</si>
  <si>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9"/>
        <rFont val="Arial"/>
        <family val="2"/>
      </rPr>
      <t>Nota No. 2</t>
    </r>
    <r>
      <rPr>
        <sz val="9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</si>
</sst>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sz val="8"/>
      <name val="Calibri"/>
      <family val="2"/>
    </font>
    <font>
      <b/>
      <sz val="8"/>
      <color theme="0"/>
      <name val="Arial"/>
      <family val="2"/>
    </font>
    <font>
      <sz val="8"/>
      <color theme="0"/>
      <name val="Calibri"/>
      <family val="2"/>
    </font>
    <font>
      <b/>
      <sz val="11"/>
      <color rgb="FF000000"/>
      <name val="Arial Narrow"/>
      <family val="2"/>
    </font>
    <font>
      <sz val="11"/>
      <name val="Arial Narrow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2">
    <xf numFmtId="0" fontId="1" fillId="0" borderId="0" xfId="0" applyFont="1" applyFill="1" applyBorder="1"/>
    <xf numFmtId="0" fontId="1" fillId="0" borderId="0" xfId="0" applyFont="1" applyFill="1" applyBorder="1" applyAlignment="1">
      <alignment horizontal="right" vertical="center" wrapText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Continuous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0" fontId="4" fillId="3" borderId="1" xfId="0" applyNumberFormat="1" applyFont="1" applyFill="1" applyBorder="1" applyAlignment="1">
      <alignment horizontal="right" vertical="center" wrapText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right" vertical="center" wrapText="1" readingOrder="1"/>
    </xf>
    <xf numFmtId="0" fontId="4" fillId="0" borderId="0" xfId="0" applyFont="1" applyFill="1" applyBorder="1"/>
    <xf numFmtId="0" fontId="4" fillId="3" borderId="1" xfId="0" applyFont="1" applyFill="1" applyBorder="1"/>
    <xf numFmtId="4" fontId="3" fillId="0" borderId="1" xfId="0" applyNumberFormat="1" applyFont="1" applyFill="1" applyBorder="1" applyAlignment="1">
      <alignment horizontal="right" vertical="center" wrapText="1" readingOrder="1"/>
    </xf>
    <xf numFmtId="4" fontId="3" fillId="3" borderId="1" xfId="0" applyNumberFormat="1" applyFont="1" applyFill="1" applyBorder="1" applyAlignment="1">
      <alignment horizontal="right" vertical="center" wrapText="1" readingOrder="1"/>
    </xf>
    <xf numFmtId="0" fontId="11" fillId="0" borderId="0" xfId="0" applyFont="1" applyFill="1" applyBorder="1"/>
    <xf numFmtId="0" fontId="12" fillId="0" borderId="0" xfId="0" applyFont="1" applyFill="1" applyBorder="1"/>
    <xf numFmtId="164" fontId="12" fillId="0" borderId="0" xfId="0" applyNumberFormat="1" applyFont="1" applyFill="1" applyBorder="1"/>
    <xf numFmtId="4" fontId="12" fillId="0" borderId="0" xfId="0" applyNumberFormat="1" applyFont="1" applyFill="1" applyBorder="1"/>
    <xf numFmtId="0" fontId="12" fillId="0" borderId="0" xfId="0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left" vertical="center" wrapText="1"/>
    </xf>
    <xf numFmtId="4" fontId="10" fillId="3" borderId="1" xfId="0" applyNumberFormat="1" applyFont="1" applyFill="1" applyBorder="1" applyAlignment="1">
      <alignment horizontal="right" vertical="center" wrapText="1" readingOrder="1"/>
    </xf>
    <xf numFmtId="10" fontId="10" fillId="3" borderId="1" xfId="0" applyNumberFormat="1" applyFont="1" applyFill="1" applyBorder="1" applyAlignment="1">
      <alignment horizontal="right" vertical="center" wrapText="1" readingOrder="1"/>
    </xf>
    <xf numFmtId="4" fontId="10" fillId="0" borderId="1" xfId="0" applyNumberFormat="1" applyFont="1" applyFill="1" applyBorder="1" applyAlignment="1">
      <alignment horizontal="right" vertical="center" wrapText="1"/>
    </xf>
    <xf numFmtId="4" fontId="10" fillId="3" borderId="1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8</xdr:col>
      <xdr:colOff>247237</xdr:colOff>
      <xdr:row>2</xdr:row>
      <xdr:rowOff>66675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98091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59"/>
  <sheetViews>
    <sheetView showGridLines="0" tabSelected="1" topLeftCell="J1" workbookViewId="0">
      <selection activeCell="V1" sqref="V1"/>
    </sheetView>
  </sheetViews>
  <sheetFormatPr baseColWidth="10" defaultRowHeight="15" x14ac:dyDescent="0.25"/>
  <cols>
    <col min="1" max="5" width="5.42578125" customWidth="1"/>
    <col min="6" max="6" width="6" customWidth="1"/>
    <col min="7" max="7" width="3.5703125" customWidth="1"/>
    <col min="8" max="8" width="4.28515625" customWidth="1"/>
    <col min="9" max="9" width="27.5703125" customWidth="1"/>
    <col min="10" max="10" width="18.85546875" customWidth="1"/>
    <col min="11" max="11" width="17.42578125" customWidth="1"/>
    <col min="12" max="12" width="15.28515625" customWidth="1"/>
    <col min="13" max="13" width="17" customWidth="1"/>
    <col min="14" max="14" width="16.28515625" customWidth="1"/>
    <col min="15" max="15" width="18.28515625" customWidth="1"/>
    <col min="16" max="16" width="16.85546875" customWidth="1"/>
    <col min="17" max="17" width="15.5703125" customWidth="1"/>
    <col min="18" max="18" width="13.7109375" customWidth="1"/>
    <col min="19" max="19" width="14.5703125" customWidth="1"/>
    <col min="20" max="20" width="7.28515625" customWidth="1"/>
    <col min="21" max="21" width="6.140625" customWidth="1"/>
    <col min="22" max="22" width="6.28515625" customWidth="1"/>
  </cols>
  <sheetData>
    <row r="2" spans="1:22" ht="16.5" x14ac:dyDescent="0.25">
      <c r="A2" s="27" t="s">
        <v>53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2" ht="16.5" x14ac:dyDescent="0.25">
      <c r="A3" s="27" t="s">
        <v>54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pans="1:22" ht="16.5" x14ac:dyDescent="0.25">
      <c r="A4" s="27" t="s">
        <v>52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1:22" ht="19.5" customHeight="1" thickBo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30" t="s">
        <v>62</v>
      </c>
      <c r="S5" s="31"/>
      <c r="T5" s="31"/>
      <c r="U5" s="31"/>
      <c r="V5" s="31"/>
    </row>
    <row r="6" spans="1:22" ht="46.5" customHeight="1" thickTop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65</v>
      </c>
      <c r="K6" s="2" t="s">
        <v>66</v>
      </c>
      <c r="L6" s="2" t="s">
        <v>67</v>
      </c>
      <c r="M6" s="2" t="s">
        <v>68</v>
      </c>
      <c r="N6" s="2" t="s">
        <v>69</v>
      </c>
      <c r="O6" s="2" t="s">
        <v>70</v>
      </c>
      <c r="P6" s="2" t="s">
        <v>71</v>
      </c>
      <c r="Q6" s="2" t="s">
        <v>72</v>
      </c>
      <c r="R6" s="2" t="s">
        <v>73</v>
      </c>
      <c r="S6" s="3" t="s">
        <v>74</v>
      </c>
      <c r="T6" s="11" t="s">
        <v>59</v>
      </c>
      <c r="U6" s="3" t="s">
        <v>63</v>
      </c>
      <c r="V6" s="3" t="s">
        <v>64</v>
      </c>
    </row>
    <row r="7" spans="1:22" ht="100.5" customHeight="1" thickTop="1" thickBot="1" x14ac:dyDescent="0.3">
      <c r="A7" s="5" t="s">
        <v>14</v>
      </c>
      <c r="B7" s="5" t="s">
        <v>15</v>
      </c>
      <c r="C7" s="5" t="s">
        <v>16</v>
      </c>
      <c r="D7" s="5" t="s">
        <v>17</v>
      </c>
      <c r="E7" s="5"/>
      <c r="F7" s="5" t="s">
        <v>9</v>
      </c>
      <c r="G7" s="5" t="s">
        <v>12</v>
      </c>
      <c r="H7" s="5" t="s">
        <v>11</v>
      </c>
      <c r="I7" s="6" t="s">
        <v>18</v>
      </c>
      <c r="J7" s="15">
        <v>3613733382</v>
      </c>
      <c r="K7" s="15">
        <v>0</v>
      </c>
      <c r="L7" s="15">
        <v>0</v>
      </c>
      <c r="M7" s="15">
        <v>3613733382</v>
      </c>
      <c r="N7" s="15">
        <v>3613733355.4499998</v>
      </c>
      <c r="O7" s="15">
        <v>26.55</v>
      </c>
      <c r="P7" s="15">
        <v>1897671631.3900001</v>
      </c>
      <c r="Q7" s="15">
        <v>106618471</v>
      </c>
      <c r="R7" s="15">
        <v>106618471</v>
      </c>
      <c r="S7" s="25">
        <f>+M7-P7</f>
        <v>1716061750.6099999</v>
      </c>
      <c r="T7" s="4">
        <f>+P7/M7</f>
        <v>0.52512773655142886</v>
      </c>
      <c r="U7" s="4">
        <f>+Q7/M7</f>
        <v>2.9503690430253218E-2</v>
      </c>
      <c r="V7" s="4">
        <f>+R7/M7</f>
        <v>2.9503690430253218E-2</v>
      </c>
    </row>
    <row r="8" spans="1:22" ht="77.25" customHeight="1" thickTop="1" thickBot="1" x14ac:dyDescent="0.3">
      <c r="A8" s="5" t="s">
        <v>14</v>
      </c>
      <c r="B8" s="5" t="s">
        <v>15</v>
      </c>
      <c r="C8" s="5" t="s">
        <v>16</v>
      </c>
      <c r="D8" s="5" t="s">
        <v>17</v>
      </c>
      <c r="E8" s="5"/>
      <c r="F8" s="5" t="s">
        <v>9</v>
      </c>
      <c r="G8" s="5" t="s">
        <v>19</v>
      </c>
      <c r="H8" s="5" t="s">
        <v>11</v>
      </c>
      <c r="I8" s="6" t="s">
        <v>18</v>
      </c>
      <c r="J8" s="15">
        <v>21860000000</v>
      </c>
      <c r="K8" s="15">
        <v>0</v>
      </c>
      <c r="L8" s="15">
        <v>0</v>
      </c>
      <c r="M8" s="15">
        <v>21860000000</v>
      </c>
      <c r="N8" s="15">
        <v>21860000000</v>
      </c>
      <c r="O8" s="15">
        <v>0</v>
      </c>
      <c r="P8" s="15">
        <v>21860000000</v>
      </c>
      <c r="Q8" s="15">
        <v>0</v>
      </c>
      <c r="R8" s="15">
        <v>0</v>
      </c>
      <c r="S8" s="25">
        <f t="shared" ref="S8:S29" si="0">+M8-P8</f>
        <v>0</v>
      </c>
      <c r="T8" s="4">
        <f t="shared" ref="T8:T29" si="1">+P8/M8</f>
        <v>1</v>
      </c>
      <c r="U8" s="4">
        <f t="shared" ref="U8:U29" si="2">+Q8/M8</f>
        <v>0</v>
      </c>
      <c r="V8" s="4">
        <f t="shared" ref="V8:V29" si="3">+R8/M8</f>
        <v>0</v>
      </c>
    </row>
    <row r="9" spans="1:22" ht="73.5" customHeight="1" thickTop="1" thickBot="1" x14ac:dyDescent="0.3">
      <c r="A9" s="5" t="s">
        <v>14</v>
      </c>
      <c r="B9" s="5" t="s">
        <v>15</v>
      </c>
      <c r="C9" s="5" t="s">
        <v>16</v>
      </c>
      <c r="D9" s="5" t="s">
        <v>17</v>
      </c>
      <c r="E9" s="5"/>
      <c r="F9" s="5" t="s">
        <v>9</v>
      </c>
      <c r="G9" s="5" t="s">
        <v>21</v>
      </c>
      <c r="H9" s="5" t="s">
        <v>13</v>
      </c>
      <c r="I9" s="6" t="s">
        <v>51</v>
      </c>
      <c r="J9" s="15">
        <v>9493961000</v>
      </c>
      <c r="K9" s="15">
        <v>0</v>
      </c>
      <c r="L9" s="15">
        <v>0</v>
      </c>
      <c r="M9" s="15">
        <v>9493961000</v>
      </c>
      <c r="N9" s="15">
        <v>5418010985.3199997</v>
      </c>
      <c r="O9" s="15">
        <v>4075950014.6799998</v>
      </c>
      <c r="P9" s="15">
        <v>3300181946.3200002</v>
      </c>
      <c r="Q9" s="15">
        <v>6401593</v>
      </c>
      <c r="R9" s="15">
        <v>6401593</v>
      </c>
      <c r="S9" s="25">
        <f t="shared" si="0"/>
        <v>6193779053.6800003</v>
      </c>
      <c r="T9" s="4">
        <f t="shared" si="1"/>
        <v>0.34760854255879081</v>
      </c>
      <c r="U9" s="4">
        <f t="shared" si="2"/>
        <v>6.7428052421955392E-4</v>
      </c>
      <c r="V9" s="4">
        <f t="shared" si="3"/>
        <v>6.7428052421955392E-4</v>
      </c>
    </row>
    <row r="10" spans="1:22" ht="39.75" customHeight="1" thickTop="1" thickBot="1" x14ac:dyDescent="0.3">
      <c r="A10" s="7" t="s">
        <v>14</v>
      </c>
      <c r="B10" s="7"/>
      <c r="C10" s="7"/>
      <c r="D10" s="7"/>
      <c r="E10" s="7"/>
      <c r="F10" s="7"/>
      <c r="G10" s="7"/>
      <c r="H10" s="7"/>
      <c r="I10" s="8" t="s">
        <v>55</v>
      </c>
      <c r="J10" s="16">
        <f>SUM(J7:J9)</f>
        <v>34967694382</v>
      </c>
      <c r="K10" s="16">
        <f t="shared" ref="K10:R10" si="4">SUM(K7:K9)</f>
        <v>0</v>
      </c>
      <c r="L10" s="16">
        <f t="shared" si="4"/>
        <v>0</v>
      </c>
      <c r="M10" s="16">
        <f t="shared" si="4"/>
        <v>34967694382</v>
      </c>
      <c r="N10" s="16">
        <f t="shared" si="4"/>
        <v>30891744340.77</v>
      </c>
      <c r="O10" s="16">
        <f t="shared" si="4"/>
        <v>4075950041.23</v>
      </c>
      <c r="P10" s="16">
        <f t="shared" si="4"/>
        <v>27057853577.709999</v>
      </c>
      <c r="Q10" s="16">
        <f t="shared" si="4"/>
        <v>113020064</v>
      </c>
      <c r="R10" s="16">
        <f t="shared" si="4"/>
        <v>113020064</v>
      </c>
      <c r="S10" s="26">
        <f t="shared" si="0"/>
        <v>7909840804.2900009</v>
      </c>
      <c r="T10" s="9">
        <f t="shared" si="1"/>
        <v>0.77379575793931443</v>
      </c>
      <c r="U10" s="9">
        <f t="shared" si="2"/>
        <v>3.2321279969255937E-3</v>
      </c>
      <c r="V10" s="9">
        <f t="shared" si="3"/>
        <v>3.2321279969255937E-3</v>
      </c>
    </row>
    <row r="11" spans="1:22" ht="57.75" thickTop="1" thickBot="1" x14ac:dyDescent="0.3">
      <c r="A11" s="5" t="s">
        <v>14</v>
      </c>
      <c r="B11" s="5" t="s">
        <v>20</v>
      </c>
      <c r="C11" s="5" t="s">
        <v>16</v>
      </c>
      <c r="D11" s="5" t="s">
        <v>23</v>
      </c>
      <c r="E11" s="5"/>
      <c r="F11" s="5" t="s">
        <v>9</v>
      </c>
      <c r="G11" s="5" t="s">
        <v>12</v>
      </c>
      <c r="H11" s="5" t="s">
        <v>11</v>
      </c>
      <c r="I11" s="6" t="s">
        <v>24</v>
      </c>
      <c r="J11" s="15">
        <v>10373242985</v>
      </c>
      <c r="K11" s="15">
        <v>0</v>
      </c>
      <c r="L11" s="15">
        <v>0</v>
      </c>
      <c r="M11" s="15">
        <v>10373242985</v>
      </c>
      <c r="N11" s="15">
        <v>7775871509</v>
      </c>
      <c r="O11" s="15">
        <v>2597371476</v>
      </c>
      <c r="P11" s="15">
        <v>1955955526</v>
      </c>
      <c r="Q11" s="15">
        <v>92990976</v>
      </c>
      <c r="R11" s="15">
        <v>92990976</v>
      </c>
      <c r="S11" s="25">
        <f t="shared" si="0"/>
        <v>8417287459</v>
      </c>
      <c r="T11" s="4">
        <f t="shared" si="1"/>
        <v>0.18855776624806403</v>
      </c>
      <c r="U11" s="4">
        <f t="shared" si="2"/>
        <v>8.964503784830602E-3</v>
      </c>
      <c r="V11" s="4">
        <f t="shared" si="3"/>
        <v>8.964503784830602E-3</v>
      </c>
    </row>
    <row r="12" spans="1:22" ht="69" thickTop="1" thickBot="1" x14ac:dyDescent="0.3">
      <c r="A12" s="5" t="s">
        <v>14</v>
      </c>
      <c r="B12" s="5" t="s">
        <v>20</v>
      </c>
      <c r="C12" s="5" t="s">
        <v>16</v>
      </c>
      <c r="D12" s="5" t="s">
        <v>25</v>
      </c>
      <c r="E12" s="5"/>
      <c r="F12" s="5" t="s">
        <v>9</v>
      </c>
      <c r="G12" s="5" t="s">
        <v>12</v>
      </c>
      <c r="H12" s="5" t="s">
        <v>11</v>
      </c>
      <c r="I12" s="6" t="s">
        <v>26</v>
      </c>
      <c r="J12" s="15">
        <v>25000000000</v>
      </c>
      <c r="K12" s="15">
        <v>0</v>
      </c>
      <c r="L12" s="15">
        <v>0</v>
      </c>
      <c r="M12" s="15">
        <v>25000000000</v>
      </c>
      <c r="N12" s="15">
        <v>25000000000</v>
      </c>
      <c r="O12" s="15">
        <v>0</v>
      </c>
      <c r="P12" s="15">
        <v>25000000000</v>
      </c>
      <c r="Q12" s="15">
        <v>9216000000</v>
      </c>
      <c r="R12" s="15">
        <v>9216000000</v>
      </c>
      <c r="S12" s="25">
        <f t="shared" si="0"/>
        <v>0</v>
      </c>
      <c r="T12" s="4">
        <f t="shared" si="1"/>
        <v>1</v>
      </c>
      <c r="U12" s="4">
        <f t="shared" si="2"/>
        <v>0.36864000000000002</v>
      </c>
      <c r="V12" s="4">
        <f t="shared" si="3"/>
        <v>0.36864000000000002</v>
      </c>
    </row>
    <row r="13" spans="1:22" ht="69" thickTop="1" thickBot="1" x14ac:dyDescent="0.3">
      <c r="A13" s="5" t="s">
        <v>14</v>
      </c>
      <c r="B13" s="5" t="s">
        <v>20</v>
      </c>
      <c r="C13" s="5" t="s">
        <v>16</v>
      </c>
      <c r="D13" s="5" t="s">
        <v>27</v>
      </c>
      <c r="E13" s="5"/>
      <c r="F13" s="5" t="s">
        <v>9</v>
      </c>
      <c r="G13" s="5" t="s">
        <v>12</v>
      </c>
      <c r="H13" s="5" t="s">
        <v>11</v>
      </c>
      <c r="I13" s="6" t="s">
        <v>28</v>
      </c>
      <c r="J13" s="15">
        <v>2980536346</v>
      </c>
      <c r="K13" s="15">
        <v>0</v>
      </c>
      <c r="L13" s="15">
        <v>0</v>
      </c>
      <c r="M13" s="15">
        <v>2980536346</v>
      </c>
      <c r="N13" s="15">
        <v>0</v>
      </c>
      <c r="O13" s="15">
        <v>2980536346</v>
      </c>
      <c r="P13" s="15">
        <v>0</v>
      </c>
      <c r="Q13" s="15">
        <v>0</v>
      </c>
      <c r="R13" s="15">
        <v>0</v>
      </c>
      <c r="S13" s="25">
        <f t="shared" si="0"/>
        <v>2980536346</v>
      </c>
      <c r="T13" s="4">
        <f t="shared" si="1"/>
        <v>0</v>
      </c>
      <c r="U13" s="4">
        <f t="shared" si="2"/>
        <v>0</v>
      </c>
      <c r="V13" s="4">
        <f t="shared" si="3"/>
        <v>0</v>
      </c>
    </row>
    <row r="14" spans="1:22" ht="46.5" thickTop="1" thickBot="1" x14ac:dyDescent="0.3">
      <c r="A14" s="5" t="s">
        <v>14</v>
      </c>
      <c r="B14" s="5" t="s">
        <v>20</v>
      </c>
      <c r="C14" s="5" t="s">
        <v>16</v>
      </c>
      <c r="D14" s="5" t="s">
        <v>29</v>
      </c>
      <c r="E14" s="5"/>
      <c r="F14" s="5" t="s">
        <v>9</v>
      </c>
      <c r="G14" s="5" t="s">
        <v>12</v>
      </c>
      <c r="H14" s="5" t="s">
        <v>11</v>
      </c>
      <c r="I14" s="6" t="s">
        <v>30</v>
      </c>
      <c r="J14" s="15">
        <v>8002612574</v>
      </c>
      <c r="K14" s="15">
        <v>0</v>
      </c>
      <c r="L14" s="15">
        <v>0</v>
      </c>
      <c r="M14" s="15">
        <v>8002612574</v>
      </c>
      <c r="N14" s="15">
        <v>3994759990</v>
      </c>
      <c r="O14" s="15">
        <v>4007852584</v>
      </c>
      <c r="P14" s="15">
        <v>1997006659</v>
      </c>
      <c r="Q14" s="15">
        <v>100098439</v>
      </c>
      <c r="R14" s="15">
        <v>100098439</v>
      </c>
      <c r="S14" s="25">
        <f t="shared" si="0"/>
        <v>6005605915</v>
      </c>
      <c r="T14" s="4">
        <f t="shared" si="1"/>
        <v>0.24954433824375716</v>
      </c>
      <c r="U14" s="4">
        <f t="shared" si="2"/>
        <v>1.2508220043690947E-2</v>
      </c>
      <c r="V14" s="4">
        <f t="shared" si="3"/>
        <v>1.2508220043690947E-2</v>
      </c>
    </row>
    <row r="15" spans="1:22" ht="57.75" thickTop="1" thickBot="1" x14ac:dyDescent="0.3">
      <c r="A15" s="5" t="s">
        <v>14</v>
      </c>
      <c r="B15" s="5" t="s">
        <v>20</v>
      </c>
      <c r="C15" s="5" t="s">
        <v>16</v>
      </c>
      <c r="D15" s="5" t="s">
        <v>31</v>
      </c>
      <c r="E15" s="5"/>
      <c r="F15" s="5" t="s">
        <v>9</v>
      </c>
      <c r="G15" s="5" t="s">
        <v>12</v>
      </c>
      <c r="H15" s="5" t="s">
        <v>11</v>
      </c>
      <c r="I15" s="6" t="s">
        <v>32</v>
      </c>
      <c r="J15" s="15">
        <v>15885233087</v>
      </c>
      <c r="K15" s="15">
        <v>0</v>
      </c>
      <c r="L15" s="15">
        <v>0</v>
      </c>
      <c r="M15" s="15">
        <v>15885233087</v>
      </c>
      <c r="N15" s="15">
        <v>14800065577</v>
      </c>
      <c r="O15" s="15">
        <v>1085167510</v>
      </c>
      <c r="P15" s="15">
        <v>12959391639</v>
      </c>
      <c r="Q15" s="15">
        <v>46535069</v>
      </c>
      <c r="R15" s="15">
        <v>46535069</v>
      </c>
      <c r="S15" s="25">
        <f t="shared" si="0"/>
        <v>2925841448</v>
      </c>
      <c r="T15" s="4">
        <f t="shared" si="1"/>
        <v>0.81581375407110512</v>
      </c>
      <c r="U15" s="4">
        <f t="shared" si="2"/>
        <v>2.9294545912633106E-3</v>
      </c>
      <c r="V15" s="4">
        <f t="shared" si="3"/>
        <v>2.9294545912633106E-3</v>
      </c>
    </row>
    <row r="16" spans="1:22" ht="46.5" thickTop="1" thickBot="1" x14ac:dyDescent="0.3">
      <c r="A16" s="5" t="s">
        <v>14</v>
      </c>
      <c r="B16" s="5" t="s">
        <v>20</v>
      </c>
      <c r="C16" s="5" t="s">
        <v>16</v>
      </c>
      <c r="D16" s="5" t="s">
        <v>35</v>
      </c>
      <c r="E16" s="5"/>
      <c r="F16" s="5" t="s">
        <v>9</v>
      </c>
      <c r="G16" s="5" t="s">
        <v>12</v>
      </c>
      <c r="H16" s="5" t="s">
        <v>11</v>
      </c>
      <c r="I16" s="6" t="s">
        <v>36</v>
      </c>
      <c r="J16" s="15">
        <v>1954126326</v>
      </c>
      <c r="K16" s="15">
        <v>0</v>
      </c>
      <c r="L16" s="15">
        <v>0</v>
      </c>
      <c r="M16" s="15">
        <v>1954126326</v>
      </c>
      <c r="N16" s="15">
        <v>1954126326</v>
      </c>
      <c r="O16" s="15">
        <v>0</v>
      </c>
      <c r="P16" s="15">
        <v>0</v>
      </c>
      <c r="Q16" s="15">
        <v>0</v>
      </c>
      <c r="R16" s="15">
        <v>0</v>
      </c>
      <c r="S16" s="25">
        <f t="shared" si="0"/>
        <v>1954126326</v>
      </c>
      <c r="T16" s="4">
        <f t="shared" si="1"/>
        <v>0</v>
      </c>
      <c r="U16" s="4">
        <f t="shared" si="2"/>
        <v>0</v>
      </c>
      <c r="V16" s="4">
        <f t="shared" si="3"/>
        <v>0</v>
      </c>
    </row>
    <row r="17" spans="1:25" ht="91.5" thickTop="1" thickBot="1" x14ac:dyDescent="0.3">
      <c r="A17" s="5" t="s">
        <v>14</v>
      </c>
      <c r="B17" s="5" t="s">
        <v>20</v>
      </c>
      <c r="C17" s="5" t="s">
        <v>16</v>
      </c>
      <c r="D17" s="5" t="s">
        <v>37</v>
      </c>
      <c r="E17" s="5"/>
      <c r="F17" s="5" t="s">
        <v>9</v>
      </c>
      <c r="G17" s="5" t="s">
        <v>12</v>
      </c>
      <c r="H17" s="5" t="s">
        <v>11</v>
      </c>
      <c r="I17" s="6" t="s">
        <v>38</v>
      </c>
      <c r="J17" s="15">
        <v>4681004365</v>
      </c>
      <c r="K17" s="15">
        <v>0</v>
      </c>
      <c r="L17" s="15">
        <v>0</v>
      </c>
      <c r="M17" s="15">
        <v>4681004365</v>
      </c>
      <c r="N17" s="15">
        <v>757139559</v>
      </c>
      <c r="O17" s="15">
        <v>3923864806</v>
      </c>
      <c r="P17" s="15">
        <v>269289783</v>
      </c>
      <c r="Q17" s="15">
        <v>7400000</v>
      </c>
      <c r="R17" s="15">
        <v>7400000</v>
      </c>
      <c r="S17" s="25">
        <f t="shared" si="0"/>
        <v>4411714582</v>
      </c>
      <c r="T17" s="4">
        <f t="shared" si="1"/>
        <v>5.752820591527049E-2</v>
      </c>
      <c r="U17" s="4">
        <f t="shared" si="2"/>
        <v>1.5808573167181825E-3</v>
      </c>
      <c r="V17" s="4">
        <f t="shared" si="3"/>
        <v>1.5808573167181825E-3</v>
      </c>
    </row>
    <row r="18" spans="1:25" ht="46.5" thickTop="1" thickBot="1" x14ac:dyDescent="0.3">
      <c r="A18" s="5" t="s">
        <v>14</v>
      </c>
      <c r="B18" s="5" t="s">
        <v>20</v>
      </c>
      <c r="C18" s="5" t="s">
        <v>16</v>
      </c>
      <c r="D18" s="5" t="s">
        <v>39</v>
      </c>
      <c r="E18" s="5"/>
      <c r="F18" s="5" t="s">
        <v>9</v>
      </c>
      <c r="G18" s="5" t="s">
        <v>12</v>
      </c>
      <c r="H18" s="5" t="s">
        <v>11</v>
      </c>
      <c r="I18" s="6" t="s">
        <v>40</v>
      </c>
      <c r="J18" s="15">
        <v>5020620249</v>
      </c>
      <c r="K18" s="15">
        <v>0</v>
      </c>
      <c r="L18" s="15">
        <v>0</v>
      </c>
      <c r="M18" s="15">
        <v>5020620249</v>
      </c>
      <c r="N18" s="15">
        <v>2180424432</v>
      </c>
      <c r="O18" s="15">
        <v>2840195817</v>
      </c>
      <c r="P18" s="15">
        <v>550658168</v>
      </c>
      <c r="Q18" s="15">
        <v>41811853</v>
      </c>
      <c r="R18" s="15">
        <v>41811853</v>
      </c>
      <c r="S18" s="25">
        <f t="shared" si="0"/>
        <v>4469962081</v>
      </c>
      <c r="T18" s="4">
        <f t="shared" si="1"/>
        <v>0.10967931066080516</v>
      </c>
      <c r="U18" s="4">
        <f t="shared" si="2"/>
        <v>8.328025408479765E-3</v>
      </c>
      <c r="V18" s="4">
        <f t="shared" si="3"/>
        <v>8.328025408479765E-3</v>
      </c>
    </row>
    <row r="19" spans="1:25" ht="35.25" thickTop="1" thickBot="1" x14ac:dyDescent="0.3">
      <c r="A19" s="5" t="s">
        <v>14</v>
      </c>
      <c r="B19" s="5" t="s">
        <v>41</v>
      </c>
      <c r="C19" s="5" t="s">
        <v>16</v>
      </c>
      <c r="D19" s="5" t="s">
        <v>42</v>
      </c>
      <c r="E19" s="5"/>
      <c r="F19" s="5" t="s">
        <v>9</v>
      </c>
      <c r="G19" s="5" t="s">
        <v>12</v>
      </c>
      <c r="H19" s="5" t="s">
        <v>11</v>
      </c>
      <c r="I19" s="6" t="s">
        <v>43</v>
      </c>
      <c r="J19" s="15">
        <v>163050000</v>
      </c>
      <c r="K19" s="15">
        <v>0</v>
      </c>
      <c r="L19" s="15">
        <v>0</v>
      </c>
      <c r="M19" s="15">
        <v>163050000</v>
      </c>
      <c r="N19" s="15">
        <v>104050000</v>
      </c>
      <c r="O19" s="15">
        <v>59000000</v>
      </c>
      <c r="P19" s="15">
        <v>2000000</v>
      </c>
      <c r="Q19" s="15">
        <v>2000000</v>
      </c>
      <c r="R19" s="15">
        <v>2000000</v>
      </c>
      <c r="S19" s="25">
        <f t="shared" si="0"/>
        <v>161050000</v>
      </c>
      <c r="T19" s="4">
        <f t="shared" si="1"/>
        <v>1.2266176019625881E-2</v>
      </c>
      <c r="U19" s="4">
        <f t="shared" si="2"/>
        <v>1.2266176019625881E-2</v>
      </c>
      <c r="V19" s="4">
        <f t="shared" si="3"/>
        <v>1.2266176019625881E-2</v>
      </c>
    </row>
    <row r="20" spans="1:25" ht="102.75" thickTop="1" thickBot="1" x14ac:dyDescent="0.3">
      <c r="A20" s="5" t="s">
        <v>14</v>
      </c>
      <c r="B20" s="5" t="s">
        <v>41</v>
      </c>
      <c r="C20" s="5" t="s">
        <v>16</v>
      </c>
      <c r="D20" s="5" t="s">
        <v>44</v>
      </c>
      <c r="E20" s="5"/>
      <c r="F20" s="5" t="s">
        <v>9</v>
      </c>
      <c r="G20" s="5" t="s">
        <v>12</v>
      </c>
      <c r="H20" s="5" t="s">
        <v>11</v>
      </c>
      <c r="I20" s="6" t="s">
        <v>45</v>
      </c>
      <c r="J20" s="15">
        <v>300000000</v>
      </c>
      <c r="K20" s="15">
        <v>0</v>
      </c>
      <c r="L20" s="15">
        <v>0</v>
      </c>
      <c r="M20" s="15">
        <v>300000000</v>
      </c>
      <c r="N20" s="15">
        <v>208500000</v>
      </c>
      <c r="O20" s="15">
        <v>91500000</v>
      </c>
      <c r="P20" s="15">
        <v>0</v>
      </c>
      <c r="Q20" s="15">
        <v>0</v>
      </c>
      <c r="R20" s="15">
        <v>0</v>
      </c>
      <c r="S20" s="25">
        <f t="shared" si="0"/>
        <v>300000000</v>
      </c>
      <c r="T20" s="4">
        <f t="shared" si="1"/>
        <v>0</v>
      </c>
      <c r="U20" s="4">
        <f t="shared" si="2"/>
        <v>0</v>
      </c>
      <c r="V20" s="4">
        <f t="shared" si="3"/>
        <v>0</v>
      </c>
    </row>
    <row r="21" spans="1:25" ht="69" thickTop="1" thickBot="1" x14ac:dyDescent="0.3">
      <c r="A21" s="5" t="s">
        <v>14</v>
      </c>
      <c r="B21" s="5" t="s">
        <v>41</v>
      </c>
      <c r="C21" s="5" t="s">
        <v>16</v>
      </c>
      <c r="D21" s="5" t="s">
        <v>46</v>
      </c>
      <c r="E21" s="5"/>
      <c r="F21" s="5" t="s">
        <v>9</v>
      </c>
      <c r="G21" s="5" t="s">
        <v>12</v>
      </c>
      <c r="H21" s="5" t="s">
        <v>11</v>
      </c>
      <c r="I21" s="6" t="s">
        <v>47</v>
      </c>
      <c r="J21" s="15">
        <v>144200573</v>
      </c>
      <c r="K21" s="15">
        <v>0</v>
      </c>
      <c r="L21" s="15">
        <v>0</v>
      </c>
      <c r="M21" s="15">
        <v>144200573</v>
      </c>
      <c r="N21" s="15">
        <v>78776203</v>
      </c>
      <c r="O21" s="15">
        <v>65424370</v>
      </c>
      <c r="P21" s="15">
        <v>30000000</v>
      </c>
      <c r="Q21" s="15">
        <v>30000000</v>
      </c>
      <c r="R21" s="15">
        <v>30000000</v>
      </c>
      <c r="S21" s="25">
        <f t="shared" si="0"/>
        <v>114200573</v>
      </c>
      <c r="T21" s="4">
        <f t="shared" si="1"/>
        <v>0.20804355610986372</v>
      </c>
      <c r="U21" s="4">
        <f t="shared" si="2"/>
        <v>0.20804355610986372</v>
      </c>
      <c r="V21" s="4">
        <f t="shared" si="3"/>
        <v>0.20804355610986372</v>
      </c>
    </row>
    <row r="22" spans="1:25" ht="24" thickTop="1" thickBot="1" x14ac:dyDescent="0.3">
      <c r="A22" s="7" t="s">
        <v>14</v>
      </c>
      <c r="B22" s="7"/>
      <c r="C22" s="7"/>
      <c r="D22" s="7"/>
      <c r="E22" s="7"/>
      <c r="F22" s="7"/>
      <c r="G22" s="7"/>
      <c r="H22" s="7"/>
      <c r="I22" s="8" t="s">
        <v>56</v>
      </c>
      <c r="J22" s="16">
        <f>SUM(J11:J21)</f>
        <v>74504626505</v>
      </c>
      <c r="K22" s="16">
        <f t="shared" ref="K22:R22" si="5">SUM(K11:K21)</f>
        <v>0</v>
      </c>
      <c r="L22" s="16">
        <f t="shared" si="5"/>
        <v>0</v>
      </c>
      <c r="M22" s="16">
        <f t="shared" si="5"/>
        <v>74504626505</v>
      </c>
      <c r="N22" s="16">
        <f t="shared" si="5"/>
        <v>56853713596</v>
      </c>
      <c r="O22" s="16">
        <f t="shared" si="5"/>
        <v>17650912909</v>
      </c>
      <c r="P22" s="16">
        <f t="shared" si="5"/>
        <v>42764301775</v>
      </c>
      <c r="Q22" s="16">
        <f t="shared" si="5"/>
        <v>9536836337</v>
      </c>
      <c r="R22" s="16">
        <f t="shared" si="5"/>
        <v>9536836337</v>
      </c>
      <c r="S22" s="26">
        <f t="shared" si="0"/>
        <v>31740324730</v>
      </c>
      <c r="T22" s="9">
        <f t="shared" si="1"/>
        <v>0.57398182879461979</v>
      </c>
      <c r="U22" s="9">
        <f t="shared" si="2"/>
        <v>0.12800327690200533</v>
      </c>
      <c r="V22" s="9">
        <f t="shared" si="3"/>
        <v>0.12800327690200533</v>
      </c>
    </row>
    <row r="23" spans="1:25" ht="46.5" thickTop="1" thickBot="1" x14ac:dyDescent="0.3">
      <c r="A23" s="5" t="s">
        <v>14</v>
      </c>
      <c r="B23" s="5" t="s">
        <v>48</v>
      </c>
      <c r="C23" s="5" t="s">
        <v>16</v>
      </c>
      <c r="D23" s="5" t="s">
        <v>42</v>
      </c>
      <c r="E23" s="5"/>
      <c r="F23" s="5" t="s">
        <v>9</v>
      </c>
      <c r="G23" s="5" t="s">
        <v>12</v>
      </c>
      <c r="H23" s="5" t="s">
        <v>11</v>
      </c>
      <c r="I23" s="6" t="s">
        <v>49</v>
      </c>
      <c r="J23" s="15">
        <v>2029220718</v>
      </c>
      <c r="K23" s="15">
        <v>0</v>
      </c>
      <c r="L23" s="15">
        <v>0</v>
      </c>
      <c r="M23" s="15">
        <v>2029220718</v>
      </c>
      <c r="N23" s="15">
        <v>1729200166</v>
      </c>
      <c r="O23" s="15">
        <v>300020552</v>
      </c>
      <c r="P23" s="15">
        <v>209979448</v>
      </c>
      <c r="Q23" s="15">
        <v>0</v>
      </c>
      <c r="R23" s="15">
        <v>0</v>
      </c>
      <c r="S23" s="25">
        <f t="shared" si="0"/>
        <v>1819241270</v>
      </c>
      <c r="T23" s="4">
        <f t="shared" si="1"/>
        <v>0.1034778750962861</v>
      </c>
      <c r="U23" s="4">
        <f t="shared" si="2"/>
        <v>0</v>
      </c>
      <c r="V23" s="4">
        <f t="shared" si="3"/>
        <v>0</v>
      </c>
    </row>
    <row r="24" spans="1:25" ht="57.75" thickTop="1" thickBot="1" x14ac:dyDescent="0.3">
      <c r="A24" s="5" t="s">
        <v>14</v>
      </c>
      <c r="B24" s="5" t="s">
        <v>48</v>
      </c>
      <c r="C24" s="5" t="s">
        <v>16</v>
      </c>
      <c r="D24" s="5" t="s">
        <v>44</v>
      </c>
      <c r="E24" s="5"/>
      <c r="F24" s="5" t="s">
        <v>9</v>
      </c>
      <c r="G24" s="5" t="s">
        <v>12</v>
      </c>
      <c r="H24" s="5" t="s">
        <v>11</v>
      </c>
      <c r="I24" s="6" t="s">
        <v>50</v>
      </c>
      <c r="J24" s="15">
        <v>1278000000</v>
      </c>
      <c r="K24" s="15">
        <v>0</v>
      </c>
      <c r="L24" s="15">
        <v>0</v>
      </c>
      <c r="M24" s="15">
        <v>1278000000</v>
      </c>
      <c r="N24" s="15">
        <v>1073989667</v>
      </c>
      <c r="O24" s="15">
        <v>204010333</v>
      </c>
      <c r="P24" s="15">
        <v>382500255</v>
      </c>
      <c r="Q24" s="15">
        <v>8879423</v>
      </c>
      <c r="R24" s="15">
        <v>8879423</v>
      </c>
      <c r="S24" s="25">
        <f t="shared" si="0"/>
        <v>895499745</v>
      </c>
      <c r="T24" s="4">
        <f t="shared" si="1"/>
        <v>0.29929597417840376</v>
      </c>
      <c r="U24" s="4">
        <f t="shared" si="2"/>
        <v>6.9479053208137713E-3</v>
      </c>
      <c r="V24" s="4">
        <f t="shared" si="3"/>
        <v>6.9479053208137713E-3</v>
      </c>
    </row>
    <row r="25" spans="1:25" ht="32.25" customHeight="1" thickTop="1" thickBot="1" x14ac:dyDescent="0.3">
      <c r="A25" s="7" t="s">
        <v>14</v>
      </c>
      <c r="B25" s="7"/>
      <c r="C25" s="7"/>
      <c r="D25" s="7"/>
      <c r="E25" s="7"/>
      <c r="F25" s="7"/>
      <c r="G25" s="7"/>
      <c r="H25" s="7"/>
      <c r="I25" s="8" t="s">
        <v>57</v>
      </c>
      <c r="J25" s="16">
        <f>+J23+J24</f>
        <v>3307220718</v>
      </c>
      <c r="K25" s="16">
        <f t="shared" ref="K25:R25" si="6">+K23+K24</f>
        <v>0</v>
      </c>
      <c r="L25" s="16">
        <f t="shared" si="6"/>
        <v>0</v>
      </c>
      <c r="M25" s="16">
        <f t="shared" si="6"/>
        <v>3307220718</v>
      </c>
      <c r="N25" s="16">
        <f t="shared" si="6"/>
        <v>2803189833</v>
      </c>
      <c r="O25" s="16">
        <f t="shared" si="6"/>
        <v>504030885</v>
      </c>
      <c r="P25" s="16">
        <f t="shared" si="6"/>
        <v>592479703</v>
      </c>
      <c r="Q25" s="16">
        <f t="shared" si="6"/>
        <v>8879423</v>
      </c>
      <c r="R25" s="16">
        <f t="shared" si="6"/>
        <v>8879423</v>
      </c>
      <c r="S25" s="26">
        <f t="shared" si="0"/>
        <v>2714741015</v>
      </c>
      <c r="T25" s="9">
        <f t="shared" si="1"/>
        <v>0.17914731235667108</v>
      </c>
      <c r="U25" s="9">
        <f t="shared" si="2"/>
        <v>2.6848595110911494E-3</v>
      </c>
      <c r="V25" s="9">
        <f t="shared" si="3"/>
        <v>2.6848595110911494E-3</v>
      </c>
    </row>
    <row r="26" spans="1:25" ht="53.25" customHeight="1" thickTop="1" thickBot="1" x14ac:dyDescent="0.3">
      <c r="A26" s="5" t="s">
        <v>14</v>
      </c>
      <c r="B26" s="5" t="s">
        <v>20</v>
      </c>
      <c r="C26" s="5" t="s">
        <v>16</v>
      </c>
      <c r="D26" s="5" t="s">
        <v>21</v>
      </c>
      <c r="E26" s="5"/>
      <c r="F26" s="5" t="s">
        <v>9</v>
      </c>
      <c r="G26" s="5" t="s">
        <v>12</v>
      </c>
      <c r="H26" s="5" t="s">
        <v>11</v>
      </c>
      <c r="I26" s="6" t="s">
        <v>22</v>
      </c>
      <c r="J26" s="15">
        <v>4065450055</v>
      </c>
      <c r="K26" s="15">
        <v>0</v>
      </c>
      <c r="L26" s="15">
        <v>0</v>
      </c>
      <c r="M26" s="15">
        <v>4065450055</v>
      </c>
      <c r="N26" s="15">
        <v>2983055424.4899998</v>
      </c>
      <c r="O26" s="15">
        <v>1082394630.51</v>
      </c>
      <c r="P26" s="15">
        <v>1581873321.5</v>
      </c>
      <c r="Q26" s="15">
        <v>1390878</v>
      </c>
      <c r="R26" s="15">
        <v>1390878</v>
      </c>
      <c r="S26" s="25">
        <f t="shared" si="0"/>
        <v>2483576733.5</v>
      </c>
      <c r="T26" s="4">
        <f t="shared" si="1"/>
        <v>0.38910164928837132</v>
      </c>
      <c r="U26" s="4">
        <f t="shared" si="2"/>
        <v>3.4212153173285016E-4</v>
      </c>
      <c r="V26" s="4">
        <f t="shared" si="3"/>
        <v>3.4212153173285016E-4</v>
      </c>
    </row>
    <row r="27" spans="1:25" ht="52.5" customHeight="1" thickTop="1" thickBot="1" x14ac:dyDescent="0.3">
      <c r="A27" s="5" t="s">
        <v>14</v>
      </c>
      <c r="B27" s="5" t="s">
        <v>20</v>
      </c>
      <c r="C27" s="5" t="s">
        <v>16</v>
      </c>
      <c r="D27" s="5" t="s">
        <v>33</v>
      </c>
      <c r="E27" s="5"/>
      <c r="F27" s="5" t="s">
        <v>9</v>
      </c>
      <c r="G27" s="5" t="s">
        <v>10</v>
      </c>
      <c r="H27" s="5" t="s">
        <v>11</v>
      </c>
      <c r="I27" s="6" t="s">
        <v>34</v>
      </c>
      <c r="J27" s="15">
        <v>134601300000</v>
      </c>
      <c r="K27" s="15">
        <v>0</v>
      </c>
      <c r="L27" s="15">
        <v>0</v>
      </c>
      <c r="M27" s="15">
        <v>134601300000</v>
      </c>
      <c r="N27" s="15">
        <v>134601300000</v>
      </c>
      <c r="O27" s="15">
        <v>0</v>
      </c>
      <c r="P27" s="15">
        <v>134601300000</v>
      </c>
      <c r="Q27" s="15">
        <v>0</v>
      </c>
      <c r="R27" s="15">
        <v>0</v>
      </c>
      <c r="S27" s="25">
        <f t="shared" si="0"/>
        <v>0</v>
      </c>
      <c r="T27" s="4">
        <f t="shared" si="1"/>
        <v>1</v>
      </c>
      <c r="U27" s="4">
        <f t="shared" si="2"/>
        <v>0</v>
      </c>
      <c r="V27" s="4">
        <f t="shared" si="3"/>
        <v>0</v>
      </c>
    </row>
    <row r="28" spans="1:25" ht="38.25" customHeight="1" thickTop="1" thickBot="1" x14ac:dyDescent="0.3">
      <c r="A28" s="7" t="s">
        <v>14</v>
      </c>
      <c r="B28" s="7"/>
      <c r="C28" s="7"/>
      <c r="D28" s="7"/>
      <c r="E28" s="7"/>
      <c r="F28" s="7"/>
      <c r="G28" s="7"/>
      <c r="H28" s="7"/>
      <c r="I28" s="8" t="s">
        <v>58</v>
      </c>
      <c r="J28" s="16">
        <f>+J26+J27</f>
        <v>138666750055</v>
      </c>
      <c r="K28" s="16">
        <f t="shared" ref="K28:R28" si="7">+K26+K27</f>
        <v>0</v>
      </c>
      <c r="L28" s="16">
        <f t="shared" si="7"/>
        <v>0</v>
      </c>
      <c r="M28" s="16">
        <f t="shared" si="7"/>
        <v>138666750055</v>
      </c>
      <c r="N28" s="16">
        <f t="shared" si="7"/>
        <v>137584355424.48999</v>
      </c>
      <c r="O28" s="16">
        <f t="shared" si="7"/>
        <v>1082394630.51</v>
      </c>
      <c r="P28" s="16">
        <f t="shared" si="7"/>
        <v>136183173321.5</v>
      </c>
      <c r="Q28" s="16">
        <f t="shared" si="7"/>
        <v>1390878</v>
      </c>
      <c r="R28" s="16">
        <f t="shared" si="7"/>
        <v>1390878</v>
      </c>
      <c r="S28" s="23">
        <f t="shared" si="0"/>
        <v>2483576733.5</v>
      </c>
      <c r="T28" s="12">
        <f t="shared" si="1"/>
        <v>0.98208960163474712</v>
      </c>
      <c r="U28" s="12">
        <f t="shared" si="2"/>
        <v>1.0030364160466226E-5</v>
      </c>
      <c r="V28" s="12">
        <f t="shared" si="3"/>
        <v>1.0030364160466226E-5</v>
      </c>
    </row>
    <row r="29" spans="1:25" ht="30.75" customHeight="1" thickTop="1" thickBot="1" x14ac:dyDescent="0.3">
      <c r="A29" s="14"/>
      <c r="B29" s="14"/>
      <c r="C29" s="14"/>
      <c r="D29" s="14"/>
      <c r="E29" s="14"/>
      <c r="F29" s="14"/>
      <c r="G29" s="14"/>
      <c r="H29" s="14"/>
      <c r="I29" s="22" t="s">
        <v>60</v>
      </c>
      <c r="J29" s="23">
        <f>+J10+J22+J25+J28</f>
        <v>251446291660</v>
      </c>
      <c r="K29" s="23">
        <f t="shared" ref="K29:R29" si="8">+K10+K22+K25+K28</f>
        <v>0</v>
      </c>
      <c r="L29" s="23">
        <f t="shared" si="8"/>
        <v>0</v>
      </c>
      <c r="M29" s="23">
        <f t="shared" si="8"/>
        <v>251446291660</v>
      </c>
      <c r="N29" s="23">
        <f t="shared" si="8"/>
        <v>228133003194.26001</v>
      </c>
      <c r="O29" s="23">
        <f t="shared" si="8"/>
        <v>23313288465.739998</v>
      </c>
      <c r="P29" s="23">
        <f t="shared" si="8"/>
        <v>206597808377.20999</v>
      </c>
      <c r="Q29" s="23">
        <f t="shared" si="8"/>
        <v>9660126702</v>
      </c>
      <c r="R29" s="23">
        <f t="shared" si="8"/>
        <v>9660126702</v>
      </c>
      <c r="S29" s="23">
        <f t="shared" si="0"/>
        <v>44848483282.790009</v>
      </c>
      <c r="T29" s="24">
        <f t="shared" si="1"/>
        <v>0.8216379212168573</v>
      </c>
      <c r="U29" s="24">
        <f t="shared" si="2"/>
        <v>3.8418250824960289E-2</v>
      </c>
      <c r="V29" s="24">
        <f t="shared" si="3"/>
        <v>3.8418250824960289E-2</v>
      </c>
      <c r="W29" s="17"/>
      <c r="X29" s="17"/>
      <c r="Y29" s="17"/>
    </row>
    <row r="30" spans="1:25" ht="15.75" thickTop="1" x14ac:dyDescent="0.25">
      <c r="A30" s="18" t="s">
        <v>61</v>
      </c>
      <c r="B30" s="18"/>
      <c r="C30" s="18"/>
      <c r="D30" s="18"/>
      <c r="E30" s="18"/>
      <c r="F30" s="18"/>
      <c r="G30" s="18"/>
      <c r="H30" s="19"/>
      <c r="I30" s="19"/>
      <c r="J30" s="20"/>
      <c r="K30" s="19"/>
      <c r="L30" s="19"/>
      <c r="M30" s="18"/>
      <c r="N30" s="18"/>
      <c r="O30" s="18"/>
      <c r="P30" s="18"/>
      <c r="Q30" s="18"/>
      <c r="R30" s="18"/>
      <c r="S30" s="18"/>
      <c r="T30" s="18"/>
      <c r="U30" s="21"/>
      <c r="V30" s="21"/>
      <c r="W30" s="21"/>
    </row>
    <row r="31" spans="1:25" x14ac:dyDescent="0.25">
      <c r="A31" s="18" t="s">
        <v>75</v>
      </c>
      <c r="B31" s="18"/>
      <c r="C31" s="18"/>
      <c r="D31" s="18"/>
      <c r="E31" s="18"/>
      <c r="F31" s="18"/>
      <c r="G31" s="18"/>
      <c r="H31" s="19"/>
      <c r="I31" s="19"/>
      <c r="J31" s="20"/>
      <c r="K31" s="19"/>
      <c r="L31" s="19"/>
      <c r="M31" s="18"/>
      <c r="N31" s="18"/>
      <c r="O31" s="18"/>
      <c r="P31" s="18"/>
      <c r="Q31" s="18"/>
      <c r="R31" s="18"/>
      <c r="S31" s="18"/>
      <c r="T31" s="18"/>
      <c r="U31" s="21"/>
      <c r="V31" s="21"/>
      <c r="W31" s="21"/>
    </row>
    <row r="32" spans="1:25" x14ac:dyDescent="0.25">
      <c r="A32" s="18" t="s">
        <v>76</v>
      </c>
      <c r="B32" s="18"/>
      <c r="C32" s="18"/>
      <c r="D32" s="18"/>
      <c r="E32" s="18"/>
      <c r="F32" s="18"/>
      <c r="G32" s="18"/>
      <c r="H32" s="19"/>
      <c r="I32" s="19"/>
      <c r="J32" s="20"/>
      <c r="K32" s="19"/>
      <c r="L32" s="19"/>
      <c r="M32" s="18"/>
      <c r="N32" s="18"/>
      <c r="O32" s="18"/>
      <c r="P32" s="18"/>
      <c r="Q32" s="18"/>
      <c r="R32" s="18"/>
      <c r="S32" s="18"/>
      <c r="T32" s="18"/>
      <c r="U32" s="21"/>
      <c r="V32" s="21"/>
      <c r="W32" s="21"/>
    </row>
    <row r="33" spans="9:22" x14ac:dyDescent="0.25">
      <c r="I33" s="13"/>
    </row>
    <row r="39" spans="9:22" x14ac:dyDescent="0.25">
      <c r="S39" s="1"/>
      <c r="T39" s="1"/>
      <c r="U39" s="1"/>
      <c r="V39" s="1"/>
    </row>
    <row r="40" spans="9:22" x14ac:dyDescent="0.25">
      <c r="S40" s="1"/>
      <c r="T40" s="1"/>
      <c r="U40" s="1"/>
      <c r="V40" s="1"/>
    </row>
    <row r="41" spans="9:22" x14ac:dyDescent="0.25">
      <c r="S41" s="1"/>
      <c r="T41" s="1"/>
      <c r="U41" s="1"/>
      <c r="V41" s="1"/>
    </row>
    <row r="42" spans="9:22" x14ac:dyDescent="0.25">
      <c r="S42" s="1"/>
      <c r="T42" s="1"/>
      <c r="U42" s="1"/>
      <c r="V42" s="1"/>
    </row>
    <row r="43" spans="9:22" x14ac:dyDescent="0.25">
      <c r="S43" s="1"/>
      <c r="T43" s="1"/>
      <c r="U43" s="1"/>
      <c r="V43" s="1"/>
    </row>
    <row r="44" spans="9:22" x14ac:dyDescent="0.25">
      <c r="S44" s="1"/>
      <c r="T44" s="1"/>
      <c r="U44" s="1"/>
      <c r="V44" s="1"/>
    </row>
    <row r="45" spans="9:22" x14ac:dyDescent="0.25">
      <c r="S45" s="1"/>
      <c r="T45" s="1"/>
      <c r="U45" s="1"/>
      <c r="V45" s="1"/>
    </row>
    <row r="46" spans="9:22" x14ac:dyDescent="0.25">
      <c r="S46" s="1"/>
      <c r="T46" s="1"/>
      <c r="U46" s="1"/>
      <c r="V46" s="1"/>
    </row>
    <row r="47" spans="9:22" x14ac:dyDescent="0.25">
      <c r="S47" s="1"/>
      <c r="T47" s="1"/>
      <c r="U47" s="1"/>
      <c r="V47" s="1"/>
    </row>
    <row r="48" spans="9:22" x14ac:dyDescent="0.25">
      <c r="S48" s="1"/>
      <c r="T48" s="1"/>
      <c r="U48" s="1"/>
      <c r="V48" s="1"/>
    </row>
    <row r="49" spans="19:22" x14ac:dyDescent="0.25">
      <c r="S49" s="1"/>
      <c r="T49" s="1"/>
      <c r="U49" s="1"/>
      <c r="V49" s="1"/>
    </row>
    <row r="50" spans="19:22" x14ac:dyDescent="0.25">
      <c r="S50" s="1"/>
      <c r="T50" s="1"/>
      <c r="U50" s="1"/>
      <c r="V50" s="1"/>
    </row>
    <row r="51" spans="19:22" x14ac:dyDescent="0.25">
      <c r="S51" s="1"/>
      <c r="T51" s="1"/>
      <c r="U51" s="1"/>
      <c r="V51" s="1"/>
    </row>
    <row r="52" spans="19:22" x14ac:dyDescent="0.25">
      <c r="S52" s="1"/>
      <c r="T52" s="1"/>
      <c r="U52" s="1"/>
      <c r="V52" s="1"/>
    </row>
    <row r="53" spans="19:22" x14ac:dyDescent="0.25">
      <c r="S53" s="1"/>
      <c r="T53" s="1"/>
      <c r="U53" s="1"/>
      <c r="V53" s="1"/>
    </row>
    <row r="54" spans="19:22" x14ac:dyDescent="0.25">
      <c r="S54" s="1"/>
      <c r="T54" s="1"/>
      <c r="U54" s="1"/>
      <c r="V54" s="1"/>
    </row>
    <row r="55" spans="19:22" x14ac:dyDescent="0.25">
      <c r="S55" s="1"/>
      <c r="T55" s="1"/>
      <c r="U55" s="1"/>
      <c r="V55" s="1"/>
    </row>
    <row r="56" spans="19:22" x14ac:dyDescent="0.25">
      <c r="S56" s="1"/>
      <c r="T56" s="1"/>
      <c r="U56" s="1"/>
      <c r="V56" s="1"/>
    </row>
    <row r="57" spans="19:22" x14ac:dyDescent="0.25">
      <c r="S57" s="1"/>
      <c r="T57" s="1"/>
      <c r="U57" s="1"/>
      <c r="V57" s="1"/>
    </row>
    <row r="59" spans="19:22" ht="33.950000000000003" customHeight="1" x14ac:dyDescent="0.25"/>
  </sheetData>
  <mergeCells count="4">
    <mergeCell ref="A2:V2"/>
    <mergeCell ref="A3:V3"/>
    <mergeCell ref="A4:V4"/>
    <mergeCell ref="R5:V5"/>
  </mergeCells>
  <printOptions horizontalCentered="1"/>
  <pageMargins left="0.39370078740157483" right="0.19685039370078741" top="0.78740157480314965" bottom="0.78740157480314965" header="0.78740157480314965" footer="0.78740157480314965"/>
  <pageSetup paperSize="5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INVERSION </vt:lpstr>
      <vt:lpstr>'INVERSION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2021-03-06T00:05:04Z</cp:lastPrinted>
  <dcterms:created xsi:type="dcterms:W3CDTF">2021-03-01T12:53:07Z</dcterms:created>
  <dcterms:modified xsi:type="dcterms:W3CDTF">2021-03-06T00:05:50Z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