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ENERO 31 DE 2021\PDF\"/>
    </mc:Choice>
  </mc:AlternateContent>
  <bookViews>
    <workbookView xWindow="240" yWindow="120" windowWidth="18060" windowHeight="7050"/>
  </bookViews>
  <sheets>
    <sheet name="GASTOS DE INVERSION" sheetId="1" r:id="rId1"/>
  </sheets>
  <definedNames>
    <definedName name="_xlnm.Print_Titles" localSheetId="0">'GASTOS DE INVERSION'!$6:$6</definedName>
  </definedNames>
  <calcPr calcId="152511"/>
</workbook>
</file>

<file path=xl/calcChain.xml><?xml version="1.0" encoding="utf-8"?>
<calcChain xmlns="http://schemas.openxmlformats.org/spreadsheetml/2006/main">
  <c r="T28" i="1" l="1"/>
  <c r="S28" i="1"/>
  <c r="R28" i="1"/>
  <c r="Q28" i="1"/>
  <c r="P28" i="1"/>
  <c r="N28" i="1"/>
  <c r="M28" i="1"/>
  <c r="L28" i="1"/>
  <c r="K28" i="1"/>
  <c r="J28" i="1"/>
  <c r="T25" i="1"/>
  <c r="S25" i="1"/>
  <c r="R25" i="1"/>
  <c r="Q25" i="1"/>
  <c r="P25" i="1"/>
  <c r="N25" i="1"/>
  <c r="M25" i="1"/>
  <c r="L25" i="1"/>
  <c r="K25" i="1"/>
  <c r="J25" i="1"/>
  <c r="T22" i="1"/>
  <c r="S22" i="1"/>
  <c r="R22" i="1"/>
  <c r="Q22" i="1"/>
  <c r="P22" i="1"/>
  <c r="N22" i="1"/>
  <c r="M22" i="1"/>
  <c r="L22" i="1"/>
  <c r="K22" i="1"/>
  <c r="J22" i="1"/>
  <c r="T10" i="1"/>
  <c r="T29" i="1" s="1"/>
  <c r="S10" i="1"/>
  <c r="S29" i="1" s="1"/>
  <c r="R10" i="1"/>
  <c r="R29" i="1" s="1"/>
  <c r="Q10" i="1"/>
  <c r="P10" i="1"/>
  <c r="P29" i="1" s="1"/>
  <c r="N10" i="1"/>
  <c r="N29" i="1" s="1"/>
  <c r="M10" i="1"/>
  <c r="M29" i="1" s="1"/>
  <c r="L10" i="1"/>
  <c r="K10" i="1"/>
  <c r="K29" i="1" s="1"/>
  <c r="J10" i="1"/>
  <c r="J29" i="1" s="1"/>
  <c r="L29" i="1" l="1"/>
  <c r="Q29" i="1"/>
  <c r="O9" i="1"/>
  <c r="O24" i="1"/>
  <c r="O23" i="1"/>
  <c r="O21" i="1"/>
  <c r="O20" i="1"/>
  <c r="O19" i="1"/>
  <c r="O18" i="1"/>
  <c r="O17" i="1"/>
  <c r="O16" i="1"/>
  <c r="O27" i="1"/>
  <c r="O15" i="1"/>
  <c r="O14" i="1"/>
  <c r="O13" i="1"/>
  <c r="O12" i="1"/>
  <c r="O11" i="1"/>
  <c r="O26" i="1"/>
  <c r="O8" i="1"/>
  <c r="O7" i="1"/>
  <c r="X12" i="1" l="1"/>
  <c r="V12" i="1"/>
  <c r="W12" i="1"/>
  <c r="U12" i="1"/>
  <c r="X19" i="1"/>
  <c r="W19" i="1"/>
  <c r="V19" i="1"/>
  <c r="U19" i="1"/>
  <c r="X8" i="1"/>
  <c r="V8" i="1"/>
  <c r="U8" i="1"/>
  <c r="W8" i="1"/>
  <c r="X16" i="1"/>
  <c r="V16" i="1"/>
  <c r="U16" i="1"/>
  <c r="W16" i="1"/>
  <c r="X9" i="1"/>
  <c r="U9" i="1"/>
  <c r="W9" i="1"/>
  <c r="V9" i="1"/>
  <c r="X14" i="1"/>
  <c r="W14" i="1"/>
  <c r="V14" i="1"/>
  <c r="U14" i="1"/>
  <c r="X17" i="1"/>
  <c r="W17" i="1"/>
  <c r="V17" i="1"/>
  <c r="U17" i="1"/>
  <c r="X21" i="1"/>
  <c r="W21" i="1"/>
  <c r="V21" i="1"/>
  <c r="U21" i="1"/>
  <c r="X7" i="1"/>
  <c r="O10" i="1"/>
  <c r="X27" i="1"/>
  <c r="V27" i="1"/>
  <c r="W27" i="1"/>
  <c r="U27" i="1"/>
  <c r="X24" i="1"/>
  <c r="W24" i="1"/>
  <c r="V24" i="1"/>
  <c r="U24" i="1"/>
  <c r="X13" i="1"/>
  <c r="V13" i="1"/>
  <c r="U13" i="1"/>
  <c r="W13" i="1"/>
  <c r="X20" i="1"/>
  <c r="V20" i="1"/>
  <c r="U20" i="1"/>
  <c r="W20" i="1"/>
  <c r="X26" i="1"/>
  <c r="U26" i="1"/>
  <c r="W26" i="1"/>
  <c r="O28" i="1"/>
  <c r="V26" i="1"/>
  <c r="X11" i="1"/>
  <c r="U11" i="1"/>
  <c r="O22" i="1"/>
  <c r="W11" i="1"/>
  <c r="V11" i="1"/>
  <c r="X15" i="1"/>
  <c r="V15" i="1"/>
  <c r="U15" i="1"/>
  <c r="W15" i="1"/>
  <c r="X18" i="1"/>
  <c r="V18" i="1"/>
  <c r="U18" i="1"/>
  <c r="W18" i="1"/>
  <c r="X23" i="1"/>
  <c r="O25" i="1"/>
  <c r="V23" i="1"/>
  <c r="U23" i="1"/>
  <c r="W23" i="1"/>
  <c r="U7" i="1"/>
  <c r="V7" i="1"/>
  <c r="W7" i="1"/>
  <c r="O29" i="1" l="1"/>
  <c r="U28" i="1"/>
  <c r="V28" i="1"/>
  <c r="W28" i="1"/>
  <c r="X28" i="1"/>
  <c r="U10" i="1"/>
  <c r="W10" i="1"/>
  <c r="X10" i="1"/>
  <c r="V10" i="1"/>
  <c r="V25" i="1"/>
  <c r="U25" i="1"/>
  <c r="W25" i="1"/>
  <c r="X25" i="1"/>
  <c r="V22" i="1"/>
  <c r="U22" i="1"/>
  <c r="X22" i="1"/>
  <c r="W22" i="1"/>
  <c r="U29" i="1" l="1"/>
  <c r="W29" i="1"/>
  <c r="X29" i="1"/>
  <c r="V29" i="1"/>
</calcChain>
</file>

<file path=xl/sharedStrings.xml><?xml version="1.0" encoding="utf-8"?>
<sst xmlns="http://schemas.openxmlformats.org/spreadsheetml/2006/main" count="201" uniqueCount="80">
  <si>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</si>
  <si>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</si>
  <si>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</si>
  <si>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</si>
  <si>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</si>
  <si>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</si>
  <si>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</si>
  <si>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</si>
  <si>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</si>
  <si>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</si>
  <si>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</si>
  <si>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</si>
  <si>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</si>
  <si>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</si>
  <si>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</si>
  <si>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</si>
  <si>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</si>
  <si>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</si>
  <si>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</si>
  <si>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</si>
  <si>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</si>
  <si>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</si>
  <si>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</si>
  <si>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</si>
  <si>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</si>
  <si>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</si>
  <si>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</si>
  <si>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</si>
  <si>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</si>
  <si>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</si>
  <si>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</si>
  <si>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</si>
  <si>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</si>
  <si>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</si>
  <si>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</si>
  <si>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</si>
  <si>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</si>
  <si>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</si>
  <si>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</si>
  <si>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</si>
  <si>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</si>
  <si>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</si>
  <si>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</si>
  <si>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</si>
  <si>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</si>
  <si>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</si>
  <si>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</si>
  <si>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</si>
  <si>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</si>
  <si>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</si>
  <si>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</si>
  <si>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</si>
  <si>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</si>
  <si>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</si>
  <si>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</si>
  <si>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</si>
  <si>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</si>
  <si>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</si>
  <si>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</si>
  <si>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</si>
  <si>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</si>
  <si>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</si>
  <si>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</si>
  <si>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>APROPIACION SIN COMPROMETER</t>
  </si>
  <si>
    <t>APR. VIGENTE DESPUES DE BLOQUEOS</t>
  </si>
  <si>
    <t>COMP/ APR</t>
  </si>
  <si>
    <t>OBLIG/ APR</t>
  </si>
  <si>
    <t>PAGO/ APR</t>
  </si>
  <si>
    <t>MINISTERIO DE COMERCIO INDUSTRIA Y TURISMO</t>
  </si>
  <si>
    <t>INFORME DE EJECUCIÒN PRESUPUESTAL ACUMULADA CON CORTE AL 31 DE ENERO DE 2021</t>
  </si>
  <si>
    <t>SUBTOTAL VICEMINISTERIO DE COMERCIO EXTERIOR</t>
  </si>
  <si>
    <t>SUBTOTAL VICEMINISTERIO DE DESARROLLO EMPRESARIAL</t>
  </si>
  <si>
    <t>SECRETARIA GENERAL</t>
  </si>
  <si>
    <t>SUBTOTAL VICEMINISTERIO DE TURISMO</t>
  </si>
  <si>
    <t xml:space="preserve">TOTAL GASTOS DE INVERSION </t>
  </si>
  <si>
    <t>GASTOS DE INVERSION</t>
  </si>
  <si>
    <t>FECHA DE GENERACION : FEBRERO 01 DE 2021</t>
  </si>
  <si>
    <t xml:space="preserve">Fuente : Sistema Integrado de Información Financiera SIIF Nación </t>
  </si>
  <si>
    <t>Nota No. 2 : Decreto No. 1805  del  31 de diciembre de 2020" Por el cual se liquida el presupuesto General de la Nación para la vigencia fiscal de 2021, se detallan las apropiaciones y se clasifican y definen los gastos"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</si>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</sst>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D3D3D3"/>
      </bottom>
      <diagonal/>
    </border>
    <border>
      <left style="medium">
        <color rgb="FFD3D3D3"/>
      </left>
      <right style="medium">
        <color rgb="FFD3D3D3"/>
      </right>
      <top style="thick">
        <color rgb="FFD3D3D3"/>
      </top>
      <bottom style="medium">
        <color rgb="FFD3D3D3"/>
      </bottom>
      <diagonal/>
    </border>
    <border>
      <left style="medium">
        <color rgb="FFD3D3D3"/>
      </left>
      <right style="thick">
        <color rgb="FFD3D3D3"/>
      </right>
      <top style="thick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thick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thick">
        <color rgb="FFD3D3D3"/>
      </bottom>
      <diagonal/>
    </border>
    <border>
      <left style="medium">
        <color rgb="FFD3D3D3"/>
      </left>
      <right style="thick">
        <color rgb="FFD3D3D3"/>
      </right>
      <top style="medium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4" fontId="3" fillId="0" borderId="4" xfId="0" applyNumberFormat="1" applyFont="1" applyFill="1" applyBorder="1" applyAlignment="1">
      <alignment horizontal="right" vertical="center" wrapText="1" readingOrder="1"/>
    </xf>
    <xf numFmtId="165" fontId="5" fillId="0" borderId="4" xfId="0" applyNumberFormat="1" applyFont="1" applyFill="1" applyBorder="1" applyAlignment="1">
      <alignment horizontal="right" vertical="center" wrapText="1"/>
    </xf>
    <xf numFmtId="10" fontId="5" fillId="0" borderId="4" xfId="0" applyNumberFormat="1" applyFont="1" applyFill="1" applyBorder="1" applyAlignment="1">
      <alignment horizontal="right" vertical="center" wrapText="1"/>
    </xf>
    <xf numFmtId="10" fontId="5" fillId="0" borderId="5" xfId="0" applyNumberFormat="1" applyFont="1" applyFill="1" applyBorder="1" applyAlignment="1">
      <alignment horizontal="right" vertical="center" wrapText="1"/>
    </xf>
    <xf numFmtId="0" fontId="3" fillId="0" borderId="6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horizontal="left" vertical="center" wrapText="1" readingOrder="1"/>
    </xf>
    <xf numFmtId="164" fontId="3" fillId="0" borderId="6" xfId="0" applyNumberFormat="1" applyFont="1" applyFill="1" applyBorder="1" applyAlignment="1">
      <alignment horizontal="right" vertical="center" wrapText="1" readingOrder="1"/>
    </xf>
    <xf numFmtId="165" fontId="5" fillId="0" borderId="6" xfId="0" applyNumberFormat="1" applyFont="1" applyFill="1" applyBorder="1" applyAlignment="1">
      <alignment horizontal="right" vertical="center" wrapText="1"/>
    </xf>
    <xf numFmtId="10" fontId="5" fillId="0" borderId="6" xfId="0" applyNumberFormat="1" applyFont="1" applyFill="1" applyBorder="1" applyAlignment="1">
      <alignment horizontal="right" vertical="center" wrapText="1"/>
    </xf>
    <xf numFmtId="10" fontId="5" fillId="0" borderId="7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 readingOrder="1"/>
    </xf>
    <xf numFmtId="165" fontId="6" fillId="2" borderId="4" xfId="0" applyNumberFormat="1" applyFont="1" applyFill="1" applyBorder="1" applyAlignment="1">
      <alignment horizontal="right" vertical="center" wrapText="1"/>
    </xf>
    <xf numFmtId="10" fontId="6" fillId="2" borderId="4" xfId="0" applyNumberFormat="1" applyFont="1" applyFill="1" applyBorder="1" applyAlignment="1">
      <alignment horizontal="right" vertical="center" wrapText="1"/>
    </xf>
    <xf numFmtId="10" fontId="6" fillId="2" borderId="5" xfId="0" applyNumberFormat="1" applyFont="1" applyFill="1" applyBorder="1" applyAlignment="1">
      <alignment horizontal="right" vertical="center" wrapText="1"/>
    </xf>
    <xf numFmtId="165" fontId="3" fillId="0" borderId="4" xfId="0" applyNumberFormat="1" applyFont="1" applyFill="1" applyBorder="1" applyAlignment="1">
      <alignment horizontal="right" vertical="center" wrapText="1" readingOrder="1"/>
    </xf>
    <xf numFmtId="0" fontId="4" fillId="2" borderId="4" xfId="0" applyNumberFormat="1" applyFont="1" applyFill="1" applyBorder="1" applyAlignment="1">
      <alignment horizontal="center" vertical="center" wrapText="1" readingOrder="1"/>
    </xf>
    <xf numFmtId="0" fontId="4" fillId="2" borderId="4" xfId="0" applyNumberFormat="1" applyFont="1" applyFill="1" applyBorder="1" applyAlignment="1">
      <alignment horizontal="left" vertical="center" wrapText="1" readingOrder="1"/>
    </xf>
    <xf numFmtId="166" fontId="1" fillId="0" borderId="0" xfId="0" applyNumberFormat="1" applyFont="1" applyFill="1" applyBorder="1"/>
    <xf numFmtId="4" fontId="1" fillId="0" borderId="0" xfId="0" applyNumberFormat="1" applyFont="1" applyFill="1" applyBorder="1"/>
    <xf numFmtId="165" fontId="1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Continuous" vertical="center" wrapText="1"/>
    </xf>
    <xf numFmtId="0" fontId="9" fillId="3" borderId="3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151987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7"/>
  <sheetViews>
    <sheetView showGridLines="0" tabSelected="1" topLeftCell="A28" workbookViewId="0">
      <selection activeCell="A36" sqref="A36"/>
    </sheetView>
  </sheetViews>
  <sheetFormatPr baseColWidth="10" defaultRowHeight="15" x14ac:dyDescent="0.25"/>
  <cols>
    <col min="1" max="1" width="5.5703125" customWidth="1"/>
    <col min="2" max="4" width="5.42578125" customWidth="1"/>
    <col min="5" max="5" width="4" customWidth="1"/>
    <col min="6" max="6" width="6.5703125" customWidth="1"/>
    <col min="7" max="7" width="4.85546875" customWidth="1"/>
    <col min="8" max="8" width="5.140625" customWidth="1"/>
    <col min="9" max="9" width="25.140625" customWidth="1"/>
    <col min="10" max="10" width="16.7109375" customWidth="1"/>
    <col min="11" max="11" width="15.42578125" customWidth="1"/>
    <col min="12" max="12" width="13.28515625" customWidth="1"/>
    <col min="13" max="13" width="16.85546875" customWidth="1"/>
    <col min="14" max="14" width="15.5703125" customWidth="1"/>
    <col min="15" max="15" width="15.7109375" customWidth="1"/>
    <col min="16" max="18" width="16.28515625" customWidth="1"/>
    <col min="19" max="19" width="14.7109375" customWidth="1"/>
    <col min="20" max="20" width="14.42578125" customWidth="1"/>
    <col min="21" max="21" width="16.140625" customWidth="1"/>
    <col min="22" max="22" width="6.5703125" customWidth="1"/>
    <col min="23" max="23" width="6.85546875" customWidth="1"/>
    <col min="24" max="24" width="6.140625" customWidth="1"/>
  </cols>
  <sheetData>
    <row r="2" spans="1:24" ht="15.75" x14ac:dyDescent="0.25">
      <c r="A2" s="25" t="s">
        <v>68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ht="15.75" x14ac:dyDescent="0.25">
      <c r="A3" s="25" t="s">
        <v>69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15.75" x14ac:dyDescent="0.25">
      <c r="A4" s="25" t="s">
        <v>75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ht="18.75" customHeight="1" thickBot="1" x14ac:dyDescent="0.3">
      <c r="A5" s="1"/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/>
      <c r="P5" s="1" t="s">
        <v>0</v>
      </c>
      <c r="Q5" s="1" t="s">
        <v>0</v>
      </c>
      <c r="R5" s="1" t="s">
        <v>0</v>
      </c>
      <c r="S5" s="1" t="s">
        <v>0</v>
      </c>
      <c r="T5" s="28" t="s">
        <v>76</v>
      </c>
      <c r="U5" s="29"/>
      <c r="V5" s="29"/>
      <c r="W5" s="29"/>
      <c r="X5" s="29"/>
    </row>
    <row r="6" spans="1:24" ht="35.1" customHeight="1" thickTop="1" thickBot="1" x14ac:dyDescent="0.3">
      <c r="A6" s="30" t="s">
        <v>1</v>
      </c>
      <c r="B6" s="30" t="s">
        <v>2</v>
      </c>
      <c r="C6" s="30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13</v>
      </c>
      <c r="N6" s="30" t="s">
        <v>14</v>
      </c>
      <c r="O6" s="30" t="s">
        <v>64</v>
      </c>
      <c r="P6" s="30" t="s">
        <v>15</v>
      </c>
      <c r="Q6" s="30" t="s">
        <v>16</v>
      </c>
      <c r="R6" s="30" t="s">
        <v>17</v>
      </c>
      <c r="S6" s="30" t="s">
        <v>18</v>
      </c>
      <c r="T6" s="30" t="s">
        <v>19</v>
      </c>
      <c r="U6" s="31" t="s">
        <v>63</v>
      </c>
      <c r="V6" s="31" t="s">
        <v>65</v>
      </c>
      <c r="W6" s="31" t="s">
        <v>66</v>
      </c>
      <c r="X6" s="32" t="s">
        <v>67</v>
      </c>
    </row>
    <row r="7" spans="1:24" ht="75" customHeight="1" thickBot="1" x14ac:dyDescent="0.3">
      <c r="A7" s="3" t="s">
        <v>25</v>
      </c>
      <c r="B7" s="3" t="s">
        <v>26</v>
      </c>
      <c r="C7" s="3" t="s">
        <v>27</v>
      </c>
      <c r="D7" s="3" t="s">
        <v>28</v>
      </c>
      <c r="E7" s="3"/>
      <c r="F7" s="3" t="s">
        <v>20</v>
      </c>
      <c r="G7" s="3" t="s">
        <v>23</v>
      </c>
      <c r="H7" s="3" t="s">
        <v>22</v>
      </c>
      <c r="I7" s="4" t="s">
        <v>29</v>
      </c>
      <c r="J7" s="5">
        <v>3613733382</v>
      </c>
      <c r="K7" s="5">
        <v>0</v>
      </c>
      <c r="L7" s="5">
        <v>0</v>
      </c>
      <c r="M7" s="5">
        <v>3613733382</v>
      </c>
      <c r="N7" s="5">
        <v>0</v>
      </c>
      <c r="O7" s="19">
        <f>+M7-N7</f>
        <v>3613733382</v>
      </c>
      <c r="P7" s="5">
        <v>3613733381.8000002</v>
      </c>
      <c r="Q7" s="5">
        <v>0.2</v>
      </c>
      <c r="R7" s="5">
        <v>419152744</v>
      </c>
      <c r="S7" s="5">
        <v>0</v>
      </c>
      <c r="T7" s="5">
        <v>0</v>
      </c>
      <c r="U7" s="6">
        <f>+O7-R7</f>
        <v>3194580638</v>
      </c>
      <c r="V7" s="7">
        <f>+R7/O7</f>
        <v>0.11598884026358976</v>
      </c>
      <c r="W7" s="7">
        <f>+S7/O7</f>
        <v>0</v>
      </c>
      <c r="X7" s="8">
        <f>+T7/O7</f>
        <v>0</v>
      </c>
    </row>
    <row r="8" spans="1:24" ht="77.25" customHeight="1" thickBot="1" x14ac:dyDescent="0.3">
      <c r="A8" s="3" t="s">
        <v>25</v>
      </c>
      <c r="B8" s="3" t="s">
        <v>26</v>
      </c>
      <c r="C8" s="3" t="s">
        <v>27</v>
      </c>
      <c r="D8" s="3" t="s">
        <v>28</v>
      </c>
      <c r="E8" s="3"/>
      <c r="F8" s="3" t="s">
        <v>20</v>
      </c>
      <c r="G8" s="3" t="s">
        <v>30</v>
      </c>
      <c r="H8" s="3" t="s">
        <v>22</v>
      </c>
      <c r="I8" s="4" t="s">
        <v>29</v>
      </c>
      <c r="J8" s="5">
        <v>21860000000</v>
      </c>
      <c r="K8" s="5">
        <v>0</v>
      </c>
      <c r="L8" s="5">
        <v>0</v>
      </c>
      <c r="M8" s="5">
        <v>21860000000</v>
      </c>
      <c r="N8" s="5">
        <v>0</v>
      </c>
      <c r="O8" s="19">
        <f>+M8-N8</f>
        <v>21860000000</v>
      </c>
      <c r="P8" s="5">
        <v>21860000000</v>
      </c>
      <c r="Q8" s="5">
        <v>0</v>
      </c>
      <c r="R8" s="5">
        <v>0</v>
      </c>
      <c r="S8" s="5">
        <v>0</v>
      </c>
      <c r="T8" s="5">
        <v>0</v>
      </c>
      <c r="U8" s="6">
        <f t="shared" ref="U8:U29" si="0">+O8-R8</f>
        <v>21860000000</v>
      </c>
      <c r="V8" s="7">
        <f t="shared" ref="V8:V29" si="1">+R8/O8</f>
        <v>0</v>
      </c>
      <c r="W8" s="7">
        <f t="shared" ref="W8:W29" si="2">+S8/O8</f>
        <v>0</v>
      </c>
      <c r="X8" s="8">
        <f t="shared" ref="X8:X29" si="3">+T8/O8</f>
        <v>0</v>
      </c>
    </row>
    <row r="9" spans="1:24" ht="54" customHeight="1" thickBot="1" x14ac:dyDescent="0.3">
      <c r="A9" s="3" t="s">
        <v>25</v>
      </c>
      <c r="B9" s="3" t="s">
        <v>26</v>
      </c>
      <c r="C9" s="3" t="s">
        <v>27</v>
      </c>
      <c r="D9" s="3" t="s">
        <v>28</v>
      </c>
      <c r="E9" s="3"/>
      <c r="F9" s="3" t="s">
        <v>20</v>
      </c>
      <c r="G9" s="3" t="s">
        <v>32</v>
      </c>
      <c r="H9" s="3" t="s">
        <v>24</v>
      </c>
      <c r="I9" s="4" t="s">
        <v>62</v>
      </c>
      <c r="J9" s="5">
        <v>9493961000</v>
      </c>
      <c r="K9" s="5">
        <v>0</v>
      </c>
      <c r="L9" s="5">
        <v>0</v>
      </c>
      <c r="M9" s="5">
        <v>9493961000</v>
      </c>
      <c r="N9" s="5">
        <v>0</v>
      </c>
      <c r="O9" s="19">
        <f>+M9-N9</f>
        <v>9493961000</v>
      </c>
      <c r="P9" s="5">
        <v>4779065214.3199997</v>
      </c>
      <c r="Q9" s="5">
        <v>4714895785.6800003</v>
      </c>
      <c r="R9" s="5">
        <v>2443526903.3200002</v>
      </c>
      <c r="S9" s="5">
        <v>0</v>
      </c>
      <c r="T9" s="5">
        <v>0</v>
      </c>
      <c r="U9" s="6">
        <f t="shared" si="0"/>
        <v>7050434096.6800003</v>
      </c>
      <c r="V9" s="7">
        <f t="shared" si="1"/>
        <v>0.2573769687193786</v>
      </c>
      <c r="W9" s="7">
        <f t="shared" si="2"/>
        <v>0</v>
      </c>
      <c r="X9" s="8">
        <f t="shared" si="3"/>
        <v>0</v>
      </c>
    </row>
    <row r="10" spans="1:24" ht="45" customHeight="1" thickBot="1" x14ac:dyDescent="0.3">
      <c r="A10" s="20" t="s">
        <v>25</v>
      </c>
      <c r="B10" s="20"/>
      <c r="C10" s="20"/>
      <c r="D10" s="20"/>
      <c r="E10" s="20"/>
      <c r="F10" s="20"/>
      <c r="G10" s="20"/>
      <c r="H10" s="20"/>
      <c r="I10" s="21" t="s">
        <v>70</v>
      </c>
      <c r="J10" s="15">
        <f>SUM(J7:J9)</f>
        <v>34967694382</v>
      </c>
      <c r="K10" s="15">
        <f t="shared" ref="K10:T10" si="4">SUM(K7:K9)</f>
        <v>0</v>
      </c>
      <c r="L10" s="15">
        <f t="shared" si="4"/>
        <v>0</v>
      </c>
      <c r="M10" s="15">
        <f t="shared" si="4"/>
        <v>34967694382</v>
      </c>
      <c r="N10" s="15">
        <f t="shared" si="4"/>
        <v>0</v>
      </c>
      <c r="O10" s="15">
        <f t="shared" si="4"/>
        <v>34967694382</v>
      </c>
      <c r="P10" s="15">
        <f t="shared" si="4"/>
        <v>30252798596.119999</v>
      </c>
      <c r="Q10" s="15">
        <f t="shared" si="4"/>
        <v>4714895785.8800001</v>
      </c>
      <c r="R10" s="15">
        <f t="shared" si="4"/>
        <v>2862679647.3200002</v>
      </c>
      <c r="S10" s="15">
        <f t="shared" si="4"/>
        <v>0</v>
      </c>
      <c r="T10" s="15">
        <f t="shared" si="4"/>
        <v>0</v>
      </c>
      <c r="U10" s="16">
        <f t="shared" si="0"/>
        <v>32105014734.68</v>
      </c>
      <c r="V10" s="17">
        <f t="shared" si="1"/>
        <v>8.1866411209358877E-2</v>
      </c>
      <c r="W10" s="17">
        <f t="shared" si="2"/>
        <v>0</v>
      </c>
      <c r="X10" s="18">
        <f t="shared" si="3"/>
        <v>0</v>
      </c>
    </row>
    <row r="11" spans="1:24" ht="69" customHeight="1" thickBot="1" x14ac:dyDescent="0.3">
      <c r="A11" s="3" t="s">
        <v>25</v>
      </c>
      <c r="B11" s="3" t="s">
        <v>31</v>
      </c>
      <c r="C11" s="3" t="s">
        <v>27</v>
      </c>
      <c r="D11" s="3" t="s">
        <v>34</v>
      </c>
      <c r="E11" s="3"/>
      <c r="F11" s="3" t="s">
        <v>20</v>
      </c>
      <c r="G11" s="3" t="s">
        <v>23</v>
      </c>
      <c r="H11" s="3" t="s">
        <v>22</v>
      </c>
      <c r="I11" s="4" t="s">
        <v>35</v>
      </c>
      <c r="J11" s="5">
        <v>10373242985</v>
      </c>
      <c r="K11" s="5">
        <v>0</v>
      </c>
      <c r="L11" s="5">
        <v>0</v>
      </c>
      <c r="M11" s="5">
        <v>10373242985</v>
      </c>
      <c r="N11" s="5">
        <v>5200000000</v>
      </c>
      <c r="O11" s="19">
        <f t="shared" ref="O11:O21" si="5">+M11-N11</f>
        <v>5173242985</v>
      </c>
      <c r="P11" s="5">
        <v>2056233438</v>
      </c>
      <c r="Q11" s="5">
        <v>3117009547</v>
      </c>
      <c r="R11" s="5">
        <v>302314342</v>
      </c>
      <c r="S11" s="5">
        <v>0</v>
      </c>
      <c r="T11" s="5">
        <v>0</v>
      </c>
      <c r="U11" s="6">
        <f t="shared" si="0"/>
        <v>4870928643</v>
      </c>
      <c r="V11" s="7">
        <f t="shared" si="1"/>
        <v>5.8438071220812758E-2</v>
      </c>
      <c r="W11" s="7">
        <f t="shared" si="2"/>
        <v>0</v>
      </c>
      <c r="X11" s="8">
        <f t="shared" si="3"/>
        <v>0</v>
      </c>
    </row>
    <row r="12" spans="1:24" ht="75" customHeight="1" thickBot="1" x14ac:dyDescent="0.3">
      <c r="A12" s="3" t="s">
        <v>25</v>
      </c>
      <c r="B12" s="3" t="s">
        <v>31</v>
      </c>
      <c r="C12" s="3" t="s">
        <v>27</v>
      </c>
      <c r="D12" s="3" t="s">
        <v>36</v>
      </c>
      <c r="E12" s="3"/>
      <c r="F12" s="3" t="s">
        <v>20</v>
      </c>
      <c r="G12" s="3" t="s">
        <v>23</v>
      </c>
      <c r="H12" s="3" t="s">
        <v>22</v>
      </c>
      <c r="I12" s="4" t="s">
        <v>37</v>
      </c>
      <c r="J12" s="5">
        <v>25000000000</v>
      </c>
      <c r="K12" s="5">
        <v>0</v>
      </c>
      <c r="L12" s="5">
        <v>0</v>
      </c>
      <c r="M12" s="5">
        <v>25000000000</v>
      </c>
      <c r="N12" s="5">
        <v>0</v>
      </c>
      <c r="O12" s="19">
        <f t="shared" si="5"/>
        <v>25000000000</v>
      </c>
      <c r="P12" s="5">
        <v>25000000000</v>
      </c>
      <c r="Q12" s="5">
        <v>0</v>
      </c>
      <c r="R12" s="5">
        <v>25000000000</v>
      </c>
      <c r="S12" s="5">
        <v>9216000000</v>
      </c>
      <c r="T12" s="5">
        <v>9216000000</v>
      </c>
      <c r="U12" s="6">
        <f t="shared" si="0"/>
        <v>0</v>
      </c>
      <c r="V12" s="7">
        <f t="shared" si="1"/>
        <v>1</v>
      </c>
      <c r="W12" s="7">
        <f t="shared" si="2"/>
        <v>0.36864000000000002</v>
      </c>
      <c r="X12" s="8">
        <f t="shared" si="3"/>
        <v>0.36864000000000002</v>
      </c>
    </row>
    <row r="13" spans="1:24" ht="65.25" customHeight="1" thickBot="1" x14ac:dyDescent="0.3">
      <c r="A13" s="3" t="s">
        <v>25</v>
      </c>
      <c r="B13" s="3" t="s">
        <v>31</v>
      </c>
      <c r="C13" s="3" t="s">
        <v>27</v>
      </c>
      <c r="D13" s="3" t="s">
        <v>38</v>
      </c>
      <c r="E13" s="3"/>
      <c r="F13" s="3" t="s">
        <v>20</v>
      </c>
      <c r="G13" s="3" t="s">
        <v>23</v>
      </c>
      <c r="H13" s="3" t="s">
        <v>22</v>
      </c>
      <c r="I13" s="4" t="s">
        <v>39</v>
      </c>
      <c r="J13" s="5">
        <v>2980536346</v>
      </c>
      <c r="K13" s="5">
        <v>0</v>
      </c>
      <c r="L13" s="5">
        <v>0</v>
      </c>
      <c r="M13" s="5">
        <v>2980536346</v>
      </c>
      <c r="N13" s="5">
        <v>2200000000</v>
      </c>
      <c r="O13" s="19">
        <f t="shared" si="5"/>
        <v>780536346</v>
      </c>
      <c r="P13" s="5">
        <v>0</v>
      </c>
      <c r="Q13" s="5">
        <v>780536346</v>
      </c>
      <c r="R13" s="5">
        <v>0</v>
      </c>
      <c r="S13" s="5">
        <v>0</v>
      </c>
      <c r="T13" s="5">
        <v>0</v>
      </c>
      <c r="U13" s="6">
        <f t="shared" si="0"/>
        <v>780536346</v>
      </c>
      <c r="V13" s="7">
        <f t="shared" si="1"/>
        <v>0</v>
      </c>
      <c r="W13" s="7">
        <f t="shared" si="2"/>
        <v>0</v>
      </c>
      <c r="X13" s="8">
        <f t="shared" si="3"/>
        <v>0</v>
      </c>
    </row>
    <row r="14" spans="1:24" ht="55.5" customHeight="1" thickBot="1" x14ac:dyDescent="0.3">
      <c r="A14" s="3" t="s">
        <v>25</v>
      </c>
      <c r="B14" s="3" t="s">
        <v>31</v>
      </c>
      <c r="C14" s="3" t="s">
        <v>27</v>
      </c>
      <c r="D14" s="3" t="s">
        <v>40</v>
      </c>
      <c r="E14" s="3"/>
      <c r="F14" s="3" t="s">
        <v>20</v>
      </c>
      <c r="G14" s="3" t="s">
        <v>23</v>
      </c>
      <c r="H14" s="3" t="s">
        <v>22</v>
      </c>
      <c r="I14" s="4" t="s">
        <v>41</v>
      </c>
      <c r="J14" s="5">
        <v>8002612574</v>
      </c>
      <c r="K14" s="5">
        <v>0</v>
      </c>
      <c r="L14" s="5">
        <v>0</v>
      </c>
      <c r="M14" s="5">
        <v>8002612574</v>
      </c>
      <c r="N14" s="5">
        <v>0</v>
      </c>
      <c r="O14" s="19">
        <f t="shared" si="5"/>
        <v>8002612574</v>
      </c>
      <c r="P14" s="5">
        <v>2544556216</v>
      </c>
      <c r="Q14" s="5">
        <v>5458056358</v>
      </c>
      <c r="R14" s="5">
        <v>828698827</v>
      </c>
      <c r="S14" s="5">
        <v>0</v>
      </c>
      <c r="T14" s="5">
        <v>0</v>
      </c>
      <c r="U14" s="6">
        <f t="shared" si="0"/>
        <v>7173913747</v>
      </c>
      <c r="V14" s="7">
        <f t="shared" si="1"/>
        <v>0.10355353571562266</v>
      </c>
      <c r="W14" s="7">
        <f t="shared" si="2"/>
        <v>0</v>
      </c>
      <c r="X14" s="8">
        <f t="shared" si="3"/>
        <v>0</v>
      </c>
    </row>
    <row r="15" spans="1:24" ht="45" customHeight="1" thickBot="1" x14ac:dyDescent="0.3">
      <c r="A15" s="3" t="s">
        <v>25</v>
      </c>
      <c r="B15" s="3" t="s">
        <v>31</v>
      </c>
      <c r="C15" s="3" t="s">
        <v>27</v>
      </c>
      <c r="D15" s="3" t="s">
        <v>42</v>
      </c>
      <c r="E15" s="3"/>
      <c r="F15" s="3" t="s">
        <v>20</v>
      </c>
      <c r="G15" s="3" t="s">
        <v>23</v>
      </c>
      <c r="H15" s="3" t="s">
        <v>22</v>
      </c>
      <c r="I15" s="4" t="s">
        <v>43</v>
      </c>
      <c r="J15" s="5">
        <v>15885233087</v>
      </c>
      <c r="K15" s="5">
        <v>0</v>
      </c>
      <c r="L15" s="5">
        <v>0</v>
      </c>
      <c r="M15" s="5">
        <v>15885233087</v>
      </c>
      <c r="N15" s="5">
        <v>0</v>
      </c>
      <c r="O15" s="19">
        <f t="shared" si="5"/>
        <v>15885233087</v>
      </c>
      <c r="P15" s="5">
        <v>592689493</v>
      </c>
      <c r="Q15" s="5">
        <v>15292543594</v>
      </c>
      <c r="R15" s="5">
        <v>111515355</v>
      </c>
      <c r="S15" s="5">
        <v>0</v>
      </c>
      <c r="T15" s="5">
        <v>0</v>
      </c>
      <c r="U15" s="6">
        <f t="shared" si="0"/>
        <v>15773717732</v>
      </c>
      <c r="V15" s="7">
        <f t="shared" si="1"/>
        <v>7.0200641305830655E-3</v>
      </c>
      <c r="W15" s="7">
        <f t="shared" si="2"/>
        <v>0</v>
      </c>
      <c r="X15" s="8">
        <f t="shared" si="3"/>
        <v>0</v>
      </c>
    </row>
    <row r="16" spans="1:24" ht="45" customHeight="1" thickBot="1" x14ac:dyDescent="0.3">
      <c r="A16" s="3" t="s">
        <v>25</v>
      </c>
      <c r="B16" s="3" t="s">
        <v>31</v>
      </c>
      <c r="C16" s="3" t="s">
        <v>27</v>
      </c>
      <c r="D16" s="3" t="s">
        <v>46</v>
      </c>
      <c r="E16" s="3"/>
      <c r="F16" s="3" t="s">
        <v>20</v>
      </c>
      <c r="G16" s="3" t="s">
        <v>23</v>
      </c>
      <c r="H16" s="3" t="s">
        <v>22</v>
      </c>
      <c r="I16" s="4" t="s">
        <v>47</v>
      </c>
      <c r="J16" s="5">
        <v>1954126326</v>
      </c>
      <c r="K16" s="5">
        <v>0</v>
      </c>
      <c r="L16" s="5">
        <v>0</v>
      </c>
      <c r="M16" s="5">
        <v>1954126326</v>
      </c>
      <c r="N16" s="5">
        <v>0</v>
      </c>
      <c r="O16" s="19">
        <f t="shared" si="5"/>
        <v>1954126326</v>
      </c>
      <c r="P16" s="5">
        <v>0</v>
      </c>
      <c r="Q16" s="5">
        <v>1954126326</v>
      </c>
      <c r="R16" s="5">
        <v>0</v>
      </c>
      <c r="S16" s="5">
        <v>0</v>
      </c>
      <c r="T16" s="5">
        <v>0</v>
      </c>
      <c r="U16" s="6">
        <f t="shared" si="0"/>
        <v>1954126326</v>
      </c>
      <c r="V16" s="7">
        <f t="shared" si="1"/>
        <v>0</v>
      </c>
      <c r="W16" s="7">
        <f t="shared" si="2"/>
        <v>0</v>
      </c>
      <c r="X16" s="8">
        <f t="shared" si="3"/>
        <v>0</v>
      </c>
    </row>
    <row r="17" spans="1:24" ht="45" customHeight="1" thickBot="1" x14ac:dyDescent="0.3">
      <c r="A17" s="3" t="s">
        <v>25</v>
      </c>
      <c r="B17" s="3" t="s">
        <v>31</v>
      </c>
      <c r="C17" s="3" t="s">
        <v>27</v>
      </c>
      <c r="D17" s="3" t="s">
        <v>48</v>
      </c>
      <c r="E17" s="3"/>
      <c r="F17" s="3" t="s">
        <v>20</v>
      </c>
      <c r="G17" s="3" t="s">
        <v>23</v>
      </c>
      <c r="H17" s="3" t="s">
        <v>22</v>
      </c>
      <c r="I17" s="4" t="s">
        <v>49</v>
      </c>
      <c r="J17" s="5">
        <v>4681004365</v>
      </c>
      <c r="K17" s="5">
        <v>0</v>
      </c>
      <c r="L17" s="5">
        <v>0</v>
      </c>
      <c r="M17" s="5">
        <v>4681004365</v>
      </c>
      <c r="N17" s="5">
        <v>0</v>
      </c>
      <c r="O17" s="19">
        <f t="shared" si="5"/>
        <v>4681004365</v>
      </c>
      <c r="P17" s="5">
        <v>854209462</v>
      </c>
      <c r="Q17" s="5">
        <v>3826794903</v>
      </c>
      <c r="R17" s="5">
        <v>0</v>
      </c>
      <c r="S17" s="5">
        <v>0</v>
      </c>
      <c r="T17" s="5">
        <v>0</v>
      </c>
      <c r="U17" s="6">
        <f t="shared" si="0"/>
        <v>4681004365</v>
      </c>
      <c r="V17" s="7">
        <f t="shared" si="1"/>
        <v>0</v>
      </c>
      <c r="W17" s="7">
        <f t="shared" si="2"/>
        <v>0</v>
      </c>
      <c r="X17" s="8">
        <f t="shared" si="3"/>
        <v>0</v>
      </c>
    </row>
    <row r="18" spans="1:24" ht="45" customHeight="1" thickBot="1" x14ac:dyDescent="0.3">
      <c r="A18" s="3" t="s">
        <v>25</v>
      </c>
      <c r="B18" s="3" t="s">
        <v>31</v>
      </c>
      <c r="C18" s="3" t="s">
        <v>27</v>
      </c>
      <c r="D18" s="3" t="s">
        <v>50</v>
      </c>
      <c r="E18" s="3"/>
      <c r="F18" s="3" t="s">
        <v>20</v>
      </c>
      <c r="G18" s="3" t="s">
        <v>23</v>
      </c>
      <c r="H18" s="3" t="s">
        <v>22</v>
      </c>
      <c r="I18" s="4" t="s">
        <v>51</v>
      </c>
      <c r="J18" s="5">
        <v>5020620249</v>
      </c>
      <c r="K18" s="5">
        <v>0</v>
      </c>
      <c r="L18" s="5">
        <v>0</v>
      </c>
      <c r="M18" s="5">
        <v>5020620249</v>
      </c>
      <c r="N18" s="5">
        <v>550000000</v>
      </c>
      <c r="O18" s="19">
        <f t="shared" si="5"/>
        <v>4470620249</v>
      </c>
      <c r="P18" s="5">
        <v>1740960665</v>
      </c>
      <c r="Q18" s="5">
        <v>2729659584</v>
      </c>
      <c r="R18" s="5">
        <v>304600289</v>
      </c>
      <c r="S18" s="5">
        <v>0</v>
      </c>
      <c r="T18" s="5">
        <v>0</v>
      </c>
      <c r="U18" s="6">
        <f t="shared" si="0"/>
        <v>4166019960</v>
      </c>
      <c r="V18" s="7">
        <f t="shared" si="1"/>
        <v>6.8133787267691495E-2</v>
      </c>
      <c r="W18" s="7">
        <f t="shared" si="2"/>
        <v>0</v>
      </c>
      <c r="X18" s="8">
        <f t="shared" si="3"/>
        <v>0</v>
      </c>
    </row>
    <row r="19" spans="1:24" ht="45" customHeight="1" thickBot="1" x14ac:dyDescent="0.3">
      <c r="A19" s="3" t="s">
        <v>25</v>
      </c>
      <c r="B19" s="3" t="s">
        <v>52</v>
      </c>
      <c r="C19" s="3" t="s">
        <v>27</v>
      </c>
      <c r="D19" s="3" t="s">
        <v>53</v>
      </c>
      <c r="E19" s="3"/>
      <c r="F19" s="3" t="s">
        <v>20</v>
      </c>
      <c r="G19" s="3" t="s">
        <v>23</v>
      </c>
      <c r="H19" s="3" t="s">
        <v>22</v>
      </c>
      <c r="I19" s="4" t="s">
        <v>54</v>
      </c>
      <c r="J19" s="5">
        <v>163050000</v>
      </c>
      <c r="K19" s="5">
        <v>0</v>
      </c>
      <c r="L19" s="5">
        <v>0</v>
      </c>
      <c r="M19" s="5">
        <v>163050000</v>
      </c>
      <c r="N19" s="5">
        <v>0</v>
      </c>
      <c r="O19" s="19">
        <f t="shared" si="5"/>
        <v>163050000</v>
      </c>
      <c r="P19" s="5">
        <v>104050000</v>
      </c>
      <c r="Q19" s="5">
        <v>59000000</v>
      </c>
      <c r="R19" s="5">
        <v>0</v>
      </c>
      <c r="S19" s="5">
        <v>0</v>
      </c>
      <c r="T19" s="5">
        <v>0</v>
      </c>
      <c r="U19" s="6">
        <f t="shared" si="0"/>
        <v>163050000</v>
      </c>
      <c r="V19" s="7">
        <f t="shared" si="1"/>
        <v>0</v>
      </c>
      <c r="W19" s="7">
        <f t="shared" si="2"/>
        <v>0</v>
      </c>
      <c r="X19" s="8">
        <f t="shared" si="3"/>
        <v>0</v>
      </c>
    </row>
    <row r="20" spans="1:24" ht="45" customHeight="1" thickBot="1" x14ac:dyDescent="0.3">
      <c r="A20" s="3" t="s">
        <v>25</v>
      </c>
      <c r="B20" s="3" t="s">
        <v>52</v>
      </c>
      <c r="C20" s="3" t="s">
        <v>27</v>
      </c>
      <c r="D20" s="3" t="s">
        <v>55</v>
      </c>
      <c r="E20" s="3"/>
      <c r="F20" s="3" t="s">
        <v>20</v>
      </c>
      <c r="G20" s="3" t="s">
        <v>23</v>
      </c>
      <c r="H20" s="3" t="s">
        <v>22</v>
      </c>
      <c r="I20" s="4" t="s">
        <v>56</v>
      </c>
      <c r="J20" s="5">
        <v>300000000</v>
      </c>
      <c r="K20" s="5">
        <v>0</v>
      </c>
      <c r="L20" s="5">
        <v>0</v>
      </c>
      <c r="M20" s="5">
        <v>300000000</v>
      </c>
      <c r="N20" s="5">
        <v>0</v>
      </c>
      <c r="O20" s="19">
        <f t="shared" si="5"/>
        <v>300000000</v>
      </c>
      <c r="P20" s="5">
        <v>208500000</v>
      </c>
      <c r="Q20" s="5">
        <v>91500000</v>
      </c>
      <c r="R20" s="5">
        <v>0</v>
      </c>
      <c r="S20" s="5">
        <v>0</v>
      </c>
      <c r="T20" s="5">
        <v>0</v>
      </c>
      <c r="U20" s="6">
        <f t="shared" si="0"/>
        <v>300000000</v>
      </c>
      <c r="V20" s="7">
        <f t="shared" si="1"/>
        <v>0</v>
      </c>
      <c r="W20" s="7">
        <f t="shared" si="2"/>
        <v>0</v>
      </c>
      <c r="X20" s="8">
        <f t="shared" si="3"/>
        <v>0</v>
      </c>
    </row>
    <row r="21" spans="1:24" ht="45" customHeight="1" thickBot="1" x14ac:dyDescent="0.3">
      <c r="A21" s="3" t="s">
        <v>25</v>
      </c>
      <c r="B21" s="3" t="s">
        <v>52</v>
      </c>
      <c r="C21" s="3" t="s">
        <v>27</v>
      </c>
      <c r="D21" s="3" t="s">
        <v>57</v>
      </c>
      <c r="E21" s="3"/>
      <c r="F21" s="3" t="s">
        <v>20</v>
      </c>
      <c r="G21" s="3" t="s">
        <v>23</v>
      </c>
      <c r="H21" s="3" t="s">
        <v>22</v>
      </c>
      <c r="I21" s="4" t="s">
        <v>58</v>
      </c>
      <c r="J21" s="5">
        <v>144200573</v>
      </c>
      <c r="K21" s="5">
        <v>0</v>
      </c>
      <c r="L21" s="5">
        <v>0</v>
      </c>
      <c r="M21" s="5">
        <v>144200573</v>
      </c>
      <c r="N21" s="5">
        <v>0</v>
      </c>
      <c r="O21" s="19">
        <f t="shared" si="5"/>
        <v>144200573</v>
      </c>
      <c r="P21" s="5">
        <v>78776203</v>
      </c>
      <c r="Q21" s="5">
        <v>65424370</v>
      </c>
      <c r="R21" s="5">
        <v>0</v>
      </c>
      <c r="S21" s="5">
        <v>0</v>
      </c>
      <c r="T21" s="5">
        <v>0</v>
      </c>
      <c r="U21" s="6">
        <f t="shared" si="0"/>
        <v>144200573</v>
      </c>
      <c r="V21" s="7">
        <f t="shared" si="1"/>
        <v>0</v>
      </c>
      <c r="W21" s="7">
        <f t="shared" si="2"/>
        <v>0</v>
      </c>
      <c r="X21" s="8">
        <f t="shared" si="3"/>
        <v>0</v>
      </c>
    </row>
    <row r="22" spans="1:24" ht="45" customHeight="1" thickBot="1" x14ac:dyDescent="0.3">
      <c r="A22" s="20" t="s">
        <v>25</v>
      </c>
      <c r="B22" s="20"/>
      <c r="C22" s="20"/>
      <c r="D22" s="20"/>
      <c r="E22" s="20"/>
      <c r="F22" s="20"/>
      <c r="G22" s="20"/>
      <c r="H22" s="20"/>
      <c r="I22" s="21" t="s">
        <v>71</v>
      </c>
      <c r="J22" s="15">
        <f>SUM(J11:J21)</f>
        <v>74504626505</v>
      </c>
      <c r="K22" s="15">
        <f t="shared" ref="K22:T22" si="6">SUM(K11:K21)</f>
        <v>0</v>
      </c>
      <c r="L22" s="15">
        <f t="shared" si="6"/>
        <v>0</v>
      </c>
      <c r="M22" s="15">
        <f t="shared" si="6"/>
        <v>74504626505</v>
      </c>
      <c r="N22" s="15">
        <f t="shared" si="6"/>
        <v>7950000000</v>
      </c>
      <c r="O22" s="15">
        <f t="shared" si="6"/>
        <v>66554626505</v>
      </c>
      <c r="P22" s="15">
        <f t="shared" si="6"/>
        <v>33179975477</v>
      </c>
      <c r="Q22" s="15">
        <f t="shared" si="6"/>
        <v>33374651028</v>
      </c>
      <c r="R22" s="15">
        <f t="shared" si="6"/>
        <v>26547128813</v>
      </c>
      <c r="S22" s="15">
        <f t="shared" si="6"/>
        <v>9216000000</v>
      </c>
      <c r="T22" s="15">
        <f t="shared" si="6"/>
        <v>9216000000</v>
      </c>
      <c r="U22" s="16">
        <f t="shared" si="0"/>
        <v>40007497692</v>
      </c>
      <c r="V22" s="17">
        <f t="shared" si="1"/>
        <v>0.39887728632968311</v>
      </c>
      <c r="W22" s="17">
        <f t="shared" si="2"/>
        <v>0.13847271758496965</v>
      </c>
      <c r="X22" s="18">
        <f t="shared" si="3"/>
        <v>0.13847271758496965</v>
      </c>
    </row>
    <row r="23" spans="1:24" ht="56.25" customHeight="1" thickBot="1" x14ac:dyDescent="0.3">
      <c r="A23" s="3" t="s">
        <v>25</v>
      </c>
      <c r="B23" s="3" t="s">
        <v>59</v>
      </c>
      <c r="C23" s="3" t="s">
        <v>27</v>
      </c>
      <c r="D23" s="3" t="s">
        <v>53</v>
      </c>
      <c r="E23" s="3"/>
      <c r="F23" s="3" t="s">
        <v>20</v>
      </c>
      <c r="G23" s="3" t="s">
        <v>23</v>
      </c>
      <c r="H23" s="3" t="s">
        <v>22</v>
      </c>
      <c r="I23" s="4" t="s">
        <v>60</v>
      </c>
      <c r="J23" s="5">
        <v>2029220718</v>
      </c>
      <c r="K23" s="5">
        <v>0</v>
      </c>
      <c r="L23" s="5">
        <v>0</v>
      </c>
      <c r="M23" s="5">
        <v>2029220718</v>
      </c>
      <c r="N23" s="5">
        <v>0</v>
      </c>
      <c r="O23" s="19">
        <f>+M23-N23</f>
        <v>2029220718</v>
      </c>
      <c r="P23" s="5">
        <v>1729220718</v>
      </c>
      <c r="Q23" s="5">
        <v>300000000</v>
      </c>
      <c r="R23" s="5">
        <v>0</v>
      </c>
      <c r="S23" s="5">
        <v>0</v>
      </c>
      <c r="T23" s="5">
        <v>0</v>
      </c>
      <c r="U23" s="6">
        <f t="shared" si="0"/>
        <v>2029220718</v>
      </c>
      <c r="V23" s="7">
        <f t="shared" si="1"/>
        <v>0</v>
      </c>
      <c r="W23" s="7">
        <f t="shared" si="2"/>
        <v>0</v>
      </c>
      <c r="X23" s="8">
        <f t="shared" si="3"/>
        <v>0</v>
      </c>
    </row>
    <row r="24" spans="1:24" ht="63.75" customHeight="1" thickBot="1" x14ac:dyDescent="0.3">
      <c r="A24" s="3" t="s">
        <v>25</v>
      </c>
      <c r="B24" s="3" t="s">
        <v>59</v>
      </c>
      <c r="C24" s="3" t="s">
        <v>27</v>
      </c>
      <c r="D24" s="3" t="s">
        <v>55</v>
      </c>
      <c r="E24" s="3"/>
      <c r="F24" s="3" t="s">
        <v>20</v>
      </c>
      <c r="G24" s="3" t="s">
        <v>23</v>
      </c>
      <c r="H24" s="3" t="s">
        <v>22</v>
      </c>
      <c r="I24" s="4" t="s">
        <v>61</v>
      </c>
      <c r="J24" s="5">
        <v>1278000000</v>
      </c>
      <c r="K24" s="5">
        <v>0</v>
      </c>
      <c r="L24" s="5">
        <v>0</v>
      </c>
      <c r="M24" s="5">
        <v>1278000000</v>
      </c>
      <c r="N24" s="5">
        <v>0</v>
      </c>
      <c r="O24" s="19">
        <f>+M24-N24</f>
        <v>1278000000</v>
      </c>
      <c r="P24" s="5">
        <v>1035737097</v>
      </c>
      <c r="Q24" s="5">
        <v>242262903</v>
      </c>
      <c r="R24" s="5">
        <v>144279819</v>
      </c>
      <c r="S24" s="5">
        <v>0</v>
      </c>
      <c r="T24" s="5">
        <v>0</v>
      </c>
      <c r="U24" s="6">
        <f t="shared" si="0"/>
        <v>1133720181</v>
      </c>
      <c r="V24" s="7">
        <f t="shared" si="1"/>
        <v>0.11289500704225353</v>
      </c>
      <c r="W24" s="7">
        <f t="shared" si="2"/>
        <v>0</v>
      </c>
      <c r="X24" s="8">
        <f t="shared" si="3"/>
        <v>0</v>
      </c>
    </row>
    <row r="25" spans="1:24" ht="45" customHeight="1" thickBot="1" x14ac:dyDescent="0.3">
      <c r="A25" s="20" t="s">
        <v>25</v>
      </c>
      <c r="B25" s="20"/>
      <c r="C25" s="20"/>
      <c r="D25" s="20"/>
      <c r="E25" s="20"/>
      <c r="F25" s="20"/>
      <c r="G25" s="20"/>
      <c r="H25" s="20"/>
      <c r="I25" s="21" t="s">
        <v>72</v>
      </c>
      <c r="J25" s="15">
        <f>+J23+J24</f>
        <v>3307220718</v>
      </c>
      <c r="K25" s="15">
        <f t="shared" ref="K25:T25" si="7">+K23+K24</f>
        <v>0</v>
      </c>
      <c r="L25" s="15">
        <f t="shared" si="7"/>
        <v>0</v>
      </c>
      <c r="M25" s="15">
        <f t="shared" si="7"/>
        <v>3307220718</v>
      </c>
      <c r="N25" s="15">
        <f t="shared" si="7"/>
        <v>0</v>
      </c>
      <c r="O25" s="15">
        <f t="shared" si="7"/>
        <v>3307220718</v>
      </c>
      <c r="P25" s="15">
        <f t="shared" si="7"/>
        <v>2764957815</v>
      </c>
      <c r="Q25" s="15">
        <f t="shared" si="7"/>
        <v>542262903</v>
      </c>
      <c r="R25" s="15">
        <f t="shared" si="7"/>
        <v>144279819</v>
      </c>
      <c r="S25" s="15">
        <f t="shared" si="7"/>
        <v>0</v>
      </c>
      <c r="T25" s="15">
        <f t="shared" si="7"/>
        <v>0</v>
      </c>
      <c r="U25" s="16">
        <f t="shared" si="0"/>
        <v>3162940899</v>
      </c>
      <c r="V25" s="17">
        <f t="shared" si="1"/>
        <v>4.3625700037114967E-2</v>
      </c>
      <c r="W25" s="17">
        <f t="shared" si="2"/>
        <v>0</v>
      </c>
      <c r="X25" s="18">
        <f t="shared" si="3"/>
        <v>0</v>
      </c>
    </row>
    <row r="26" spans="1:24" ht="62.25" customHeight="1" thickBot="1" x14ac:dyDescent="0.3">
      <c r="A26" s="3" t="s">
        <v>25</v>
      </c>
      <c r="B26" s="3" t="s">
        <v>31</v>
      </c>
      <c r="C26" s="3" t="s">
        <v>27</v>
      </c>
      <c r="D26" s="3" t="s">
        <v>32</v>
      </c>
      <c r="E26" s="3"/>
      <c r="F26" s="3" t="s">
        <v>20</v>
      </c>
      <c r="G26" s="3" t="s">
        <v>23</v>
      </c>
      <c r="H26" s="3" t="s">
        <v>22</v>
      </c>
      <c r="I26" s="4" t="s">
        <v>33</v>
      </c>
      <c r="J26" s="5">
        <v>4065450055</v>
      </c>
      <c r="K26" s="5">
        <v>0</v>
      </c>
      <c r="L26" s="5">
        <v>0</v>
      </c>
      <c r="M26" s="5">
        <v>4065450055</v>
      </c>
      <c r="N26" s="5">
        <v>0</v>
      </c>
      <c r="O26" s="19">
        <f>+M26-N26</f>
        <v>4065450055</v>
      </c>
      <c r="P26" s="5">
        <v>2984002699.6599998</v>
      </c>
      <c r="Q26" s="5">
        <v>1081447355.3399999</v>
      </c>
      <c r="R26" s="5">
        <v>243814824</v>
      </c>
      <c r="S26" s="5">
        <v>0</v>
      </c>
      <c r="T26" s="5">
        <v>0</v>
      </c>
      <c r="U26" s="6">
        <f t="shared" si="0"/>
        <v>3821635231</v>
      </c>
      <c r="V26" s="7">
        <f t="shared" si="1"/>
        <v>5.9972406671221543E-2</v>
      </c>
      <c r="W26" s="7">
        <f t="shared" si="2"/>
        <v>0</v>
      </c>
      <c r="X26" s="8">
        <f t="shared" si="3"/>
        <v>0</v>
      </c>
    </row>
    <row r="27" spans="1:24" ht="57" customHeight="1" thickBot="1" x14ac:dyDescent="0.3">
      <c r="A27" s="3" t="s">
        <v>25</v>
      </c>
      <c r="B27" s="3" t="s">
        <v>31</v>
      </c>
      <c r="C27" s="3" t="s">
        <v>27</v>
      </c>
      <c r="D27" s="3" t="s">
        <v>44</v>
      </c>
      <c r="E27" s="3"/>
      <c r="F27" s="3" t="s">
        <v>20</v>
      </c>
      <c r="G27" s="3" t="s">
        <v>21</v>
      </c>
      <c r="H27" s="3" t="s">
        <v>22</v>
      </c>
      <c r="I27" s="4" t="s">
        <v>45</v>
      </c>
      <c r="J27" s="5">
        <v>134601300000</v>
      </c>
      <c r="K27" s="5">
        <v>0</v>
      </c>
      <c r="L27" s="5">
        <v>0</v>
      </c>
      <c r="M27" s="5">
        <v>134601300000</v>
      </c>
      <c r="N27" s="5">
        <v>30000000000</v>
      </c>
      <c r="O27" s="19">
        <f>+M27-N27</f>
        <v>104601300000</v>
      </c>
      <c r="P27" s="5">
        <v>0</v>
      </c>
      <c r="Q27" s="5">
        <v>104601300000</v>
      </c>
      <c r="R27" s="5">
        <v>0</v>
      </c>
      <c r="S27" s="5">
        <v>0</v>
      </c>
      <c r="T27" s="5">
        <v>0</v>
      </c>
      <c r="U27" s="6">
        <f t="shared" si="0"/>
        <v>104601300000</v>
      </c>
      <c r="V27" s="7">
        <f t="shared" si="1"/>
        <v>0</v>
      </c>
      <c r="W27" s="7">
        <f t="shared" si="2"/>
        <v>0</v>
      </c>
      <c r="X27" s="8">
        <f t="shared" si="3"/>
        <v>0</v>
      </c>
    </row>
    <row r="28" spans="1:24" ht="45" customHeight="1" thickBot="1" x14ac:dyDescent="0.3">
      <c r="A28" s="20" t="s">
        <v>25</v>
      </c>
      <c r="B28" s="20"/>
      <c r="C28" s="20"/>
      <c r="D28" s="20"/>
      <c r="E28" s="20"/>
      <c r="F28" s="20"/>
      <c r="G28" s="20"/>
      <c r="H28" s="20"/>
      <c r="I28" s="21" t="s">
        <v>73</v>
      </c>
      <c r="J28" s="15">
        <f>+J26+J27</f>
        <v>138666750055</v>
      </c>
      <c r="K28" s="15">
        <f t="shared" ref="K28:T28" si="8">+K26+K27</f>
        <v>0</v>
      </c>
      <c r="L28" s="15">
        <f t="shared" si="8"/>
        <v>0</v>
      </c>
      <c r="M28" s="15">
        <f t="shared" si="8"/>
        <v>138666750055</v>
      </c>
      <c r="N28" s="15">
        <f t="shared" si="8"/>
        <v>30000000000</v>
      </c>
      <c r="O28" s="15">
        <f t="shared" si="8"/>
        <v>108666750055</v>
      </c>
      <c r="P28" s="15">
        <f t="shared" si="8"/>
        <v>2984002699.6599998</v>
      </c>
      <c r="Q28" s="15">
        <f t="shared" si="8"/>
        <v>105682747355.34</v>
      </c>
      <c r="R28" s="15">
        <f t="shared" si="8"/>
        <v>243814824</v>
      </c>
      <c r="S28" s="15">
        <f t="shared" si="8"/>
        <v>0</v>
      </c>
      <c r="T28" s="15">
        <f t="shared" si="8"/>
        <v>0</v>
      </c>
      <c r="U28" s="16">
        <f t="shared" si="0"/>
        <v>108422935231</v>
      </c>
      <c r="V28" s="17">
        <f t="shared" si="1"/>
        <v>2.2436929776274424E-3</v>
      </c>
      <c r="W28" s="17">
        <f t="shared" si="2"/>
        <v>0</v>
      </c>
      <c r="X28" s="18">
        <f t="shared" si="3"/>
        <v>0</v>
      </c>
    </row>
    <row r="29" spans="1:24" ht="36" customHeight="1" thickBot="1" x14ac:dyDescent="0.3">
      <c r="A29" s="9"/>
      <c r="B29" s="9"/>
      <c r="C29" s="9"/>
      <c r="D29" s="9"/>
      <c r="E29" s="9"/>
      <c r="F29" s="9"/>
      <c r="G29" s="9"/>
      <c r="H29" s="9"/>
      <c r="I29" s="10" t="s">
        <v>74</v>
      </c>
      <c r="J29" s="11">
        <f>+J10+J22+J25+J28</f>
        <v>251446291660</v>
      </c>
      <c r="K29" s="11">
        <f t="shared" ref="K29:T29" si="9">+K10+K22+K25+K28</f>
        <v>0</v>
      </c>
      <c r="L29" s="11">
        <f t="shared" si="9"/>
        <v>0</v>
      </c>
      <c r="M29" s="11">
        <f t="shared" si="9"/>
        <v>251446291660</v>
      </c>
      <c r="N29" s="11">
        <f t="shared" si="9"/>
        <v>37950000000</v>
      </c>
      <c r="O29" s="11">
        <f t="shared" si="9"/>
        <v>213496291660</v>
      </c>
      <c r="P29" s="11">
        <f t="shared" si="9"/>
        <v>69181734587.779999</v>
      </c>
      <c r="Q29" s="11">
        <f t="shared" si="9"/>
        <v>144314557072.22</v>
      </c>
      <c r="R29" s="11">
        <f t="shared" si="9"/>
        <v>29797903103.32</v>
      </c>
      <c r="S29" s="11">
        <f t="shared" si="9"/>
        <v>9216000000</v>
      </c>
      <c r="T29" s="11">
        <f t="shared" si="9"/>
        <v>9216000000</v>
      </c>
      <c r="U29" s="12">
        <f t="shared" si="0"/>
        <v>183698388556.67999</v>
      </c>
      <c r="V29" s="13">
        <f t="shared" si="1"/>
        <v>0.13957105705036862</v>
      </c>
      <c r="W29" s="13">
        <f t="shared" si="2"/>
        <v>4.3167026126508974E-2</v>
      </c>
      <c r="X29" s="14">
        <f t="shared" si="3"/>
        <v>4.3167026126508974E-2</v>
      </c>
    </row>
    <row r="30" spans="1:24" ht="15" customHeight="1" thickTop="1" x14ac:dyDescent="0.25">
      <c r="A30" t="s">
        <v>77</v>
      </c>
      <c r="H30" s="22"/>
      <c r="I30" s="22"/>
      <c r="J30" s="23"/>
      <c r="K30" s="22"/>
      <c r="L30" s="22"/>
      <c r="S30" s="24"/>
      <c r="T30" s="24"/>
    </row>
    <row r="31" spans="1:24" ht="16.5" customHeight="1" x14ac:dyDescent="0.25">
      <c r="A31" t="s">
        <v>79</v>
      </c>
      <c r="H31" s="22"/>
      <c r="I31" s="22"/>
      <c r="J31" s="23"/>
      <c r="K31" s="22"/>
      <c r="L31" s="22"/>
      <c r="S31" s="24"/>
      <c r="T31" s="24"/>
      <c r="V31" s="2"/>
      <c r="W31" s="2"/>
      <c r="X31" s="2"/>
    </row>
    <row r="32" spans="1:24" ht="12.75" customHeight="1" x14ac:dyDescent="0.25">
      <c r="A32" t="s">
        <v>78</v>
      </c>
      <c r="H32" s="22"/>
      <c r="I32" s="22"/>
      <c r="J32" s="23"/>
      <c r="K32" s="22"/>
      <c r="L32" s="22"/>
      <c r="T32" s="24"/>
      <c r="V32" s="2"/>
      <c r="W32" s="2"/>
      <c r="X32" s="2"/>
    </row>
    <row r="33" spans="22:24" ht="45" customHeight="1" x14ac:dyDescent="0.25">
      <c r="V33" s="2"/>
      <c r="W33" s="2"/>
      <c r="X33" s="2"/>
    </row>
    <row r="34" spans="22:24" ht="45" customHeight="1" x14ac:dyDescent="0.25">
      <c r="V34" s="2"/>
      <c r="W34" s="2"/>
      <c r="X34" s="2"/>
    </row>
    <row r="35" spans="22:24" ht="45" customHeight="1" x14ac:dyDescent="0.25">
      <c r="V35" s="2"/>
      <c r="W35" s="2"/>
      <c r="X35" s="2"/>
    </row>
    <row r="36" spans="22:24" ht="45" customHeight="1" x14ac:dyDescent="0.25">
      <c r="V36" s="2"/>
      <c r="W36" s="2"/>
      <c r="X36" s="2"/>
    </row>
    <row r="37" spans="22:24" ht="45" customHeight="1" x14ac:dyDescent="0.25">
      <c r="V37" s="2"/>
      <c r="W37" s="2"/>
      <c r="X37" s="2"/>
    </row>
    <row r="38" spans="22:24" ht="45" customHeight="1" x14ac:dyDescent="0.25">
      <c r="V38" s="2"/>
      <c r="W38" s="2"/>
      <c r="X38" s="2"/>
    </row>
    <row r="39" spans="22:24" ht="45" customHeight="1" x14ac:dyDescent="0.25">
      <c r="V39" s="2"/>
      <c r="W39" s="2"/>
      <c r="X39" s="2"/>
    </row>
    <row r="40" spans="22:24" ht="45" customHeight="1" x14ac:dyDescent="0.25">
      <c r="V40" s="2"/>
      <c r="W40" s="2"/>
      <c r="X40" s="2"/>
    </row>
    <row r="41" spans="22:24" x14ac:dyDescent="0.25">
      <c r="V41" s="2"/>
      <c r="W41" s="2"/>
      <c r="X41" s="2"/>
    </row>
    <row r="42" spans="22:24" x14ac:dyDescent="0.25">
      <c r="V42" s="2"/>
      <c r="W42" s="2"/>
      <c r="X42" s="2"/>
    </row>
    <row r="43" spans="22:24" x14ac:dyDescent="0.25">
      <c r="V43" s="2"/>
      <c r="W43" s="2"/>
      <c r="X43" s="2"/>
    </row>
    <row r="44" spans="22:24" x14ac:dyDescent="0.25">
      <c r="V44" s="2"/>
      <c r="W44" s="2"/>
      <c r="X44" s="2"/>
    </row>
    <row r="45" spans="22:24" x14ac:dyDescent="0.25">
      <c r="V45" s="2"/>
      <c r="W45" s="2"/>
      <c r="X45" s="2"/>
    </row>
    <row r="46" spans="22:24" x14ac:dyDescent="0.25">
      <c r="V46" s="2"/>
      <c r="W46" s="2"/>
      <c r="X46" s="2"/>
    </row>
    <row r="47" spans="22:24" x14ac:dyDescent="0.25">
      <c r="V47" s="2"/>
      <c r="W47" s="2"/>
      <c r="X47" s="2"/>
    </row>
    <row r="48" spans="22:24" x14ac:dyDescent="0.25">
      <c r="V48" s="2"/>
      <c r="W48" s="2"/>
      <c r="X48" s="2"/>
    </row>
    <row r="52" ht="33.950000000000003" customHeight="1" x14ac:dyDescent="0.25"/>
    <row r="53" ht="35.1" customHeight="1" x14ac:dyDescent="0.25"/>
    <row r="54" ht="35.1" customHeight="1" x14ac:dyDescent="0.25"/>
    <row r="55" ht="35.1" customHeight="1" x14ac:dyDescent="0.25"/>
    <row r="56" ht="35.1" customHeight="1" x14ac:dyDescent="0.25"/>
    <row r="57" ht="35.1" customHeight="1" x14ac:dyDescent="0.25"/>
    <row r="58" ht="35.1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</sheetData>
  <mergeCells count="4">
    <mergeCell ref="A2:X2"/>
    <mergeCell ref="A3:X3"/>
    <mergeCell ref="A4:X4"/>
    <mergeCell ref="T5:X5"/>
  </mergeCells>
  <printOptions horizontalCentered="1"/>
  <pageMargins left="0.19685039370078741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</vt:lpstr>
      <vt:lpstr>'GASTOS DE INVERSION'!Títulos_a_imprimir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2021-02-08T15:19:09Z</cp:lastPrinted>
  <dcterms:created xsi:type="dcterms:W3CDTF">2021-02-03T00:30:45Z</dcterms:created>
  <dcterms:modified xsi:type="dcterms:W3CDTF">2021-02-08T15:21:09Z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