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DICIEMBRE DE 2021 DEF\TRABAJO DICIEMBRE 31 DE 2021 CIERRE DEFINITIVO GEN 210122\PDF\"/>
    </mc:Choice>
  </mc:AlternateContent>
  <bookViews>
    <workbookView xWindow="240" yWindow="120" windowWidth="18060" windowHeight="7050"/>
  </bookViews>
  <sheets>
    <sheet name="DIRECCION DE COMERCIO EXT.2021" sheetId="1" r:id="rId1"/>
  </sheets>
  <calcPr calcId="152511"/>
</workbook>
</file>

<file path=xl/calcChain.xml><?xml version="1.0" encoding="utf-8"?>
<calcChain xmlns="http://schemas.openxmlformats.org/spreadsheetml/2006/main">
  <c r="O21" i="1" l="1"/>
  <c r="X21" i="1" s="1"/>
  <c r="O19" i="1"/>
  <c r="X19" i="1" s="1"/>
  <c r="O17" i="1"/>
  <c r="X17" i="1" s="1"/>
  <c r="O15" i="1"/>
  <c r="X15" i="1" s="1"/>
  <c r="O13" i="1"/>
  <c r="U13" i="1" s="1"/>
  <c r="O12" i="1"/>
  <c r="U12" i="1" s="1"/>
  <c r="O11" i="1"/>
  <c r="U11" i="1" s="1"/>
  <c r="O10" i="1"/>
  <c r="U10" i="1" s="1"/>
  <c r="T9" i="1"/>
  <c r="T14" i="1"/>
  <c r="T16" i="1"/>
  <c r="T18" i="1"/>
  <c r="T20" i="1"/>
  <c r="S16" i="1"/>
  <c r="R16" i="1"/>
  <c r="Q16" i="1"/>
  <c r="P16" i="1"/>
  <c r="N16" i="1"/>
  <c r="M16" i="1"/>
  <c r="L16" i="1"/>
  <c r="K16" i="1"/>
  <c r="J16" i="1"/>
  <c r="S18" i="1"/>
  <c r="R18" i="1"/>
  <c r="Q18" i="1"/>
  <c r="P18" i="1"/>
  <c r="N18" i="1"/>
  <c r="M18" i="1"/>
  <c r="O18" i="1" s="1"/>
  <c r="U18" i="1" s="1"/>
  <c r="L18" i="1"/>
  <c r="K18" i="1"/>
  <c r="J18" i="1"/>
  <c r="S20" i="1"/>
  <c r="R20" i="1"/>
  <c r="Q20" i="1"/>
  <c r="P20" i="1"/>
  <c r="N20" i="1"/>
  <c r="M20" i="1"/>
  <c r="L20" i="1"/>
  <c r="K20" i="1"/>
  <c r="J20" i="1"/>
  <c r="S14" i="1"/>
  <c r="R14" i="1"/>
  <c r="Q14" i="1"/>
  <c r="P14" i="1"/>
  <c r="N14" i="1"/>
  <c r="M14" i="1"/>
  <c r="L14" i="1"/>
  <c r="K14" i="1"/>
  <c r="J14" i="1"/>
  <c r="S9" i="1"/>
  <c r="R9" i="1"/>
  <c r="Q9" i="1"/>
  <c r="P9" i="1"/>
  <c r="N9" i="1"/>
  <c r="M9" i="1"/>
  <c r="L9" i="1"/>
  <c r="K9" i="1"/>
  <c r="J9" i="1"/>
  <c r="U15" i="1" l="1"/>
  <c r="O9" i="1"/>
  <c r="X9" i="1" s="1"/>
  <c r="O16" i="1"/>
  <c r="U16" i="1" s="1"/>
  <c r="U17" i="1"/>
  <c r="O20" i="1"/>
  <c r="U20" i="1" s="1"/>
  <c r="X16" i="1"/>
  <c r="V10" i="1"/>
  <c r="U19" i="1"/>
  <c r="O14" i="1"/>
  <c r="U14" i="1" s="1"/>
  <c r="V11" i="1"/>
  <c r="U21" i="1"/>
  <c r="W18" i="1"/>
  <c r="V18" i="1"/>
  <c r="X18" i="1"/>
  <c r="U9" i="1"/>
  <c r="V9" i="1"/>
  <c r="X14" i="1"/>
  <c r="W10" i="1"/>
  <c r="W11" i="1"/>
  <c r="W12" i="1"/>
  <c r="V15" i="1"/>
  <c r="V17" i="1"/>
  <c r="V19" i="1"/>
  <c r="V21" i="1"/>
  <c r="X10" i="1"/>
  <c r="X11" i="1"/>
  <c r="X12" i="1"/>
  <c r="W15" i="1"/>
  <c r="W17" i="1"/>
  <c r="W19" i="1"/>
  <c r="W21" i="1"/>
  <c r="V12" i="1"/>
  <c r="J8" i="1"/>
  <c r="N8" i="1"/>
  <c r="S8" i="1"/>
  <c r="T8" i="1"/>
  <c r="J22" i="1"/>
  <c r="N22" i="1"/>
  <c r="K8" i="1"/>
  <c r="K22" i="1" s="1"/>
  <c r="P8" i="1"/>
  <c r="P22" i="1" s="1"/>
  <c r="M8" i="1"/>
  <c r="R8" i="1"/>
  <c r="L8" i="1"/>
  <c r="L22" i="1" s="1"/>
  <c r="Q8" i="1"/>
  <c r="Q22" i="1" s="1"/>
  <c r="W9" i="1" l="1"/>
  <c r="V16" i="1"/>
  <c r="W16" i="1"/>
  <c r="V14" i="1"/>
  <c r="W20" i="1"/>
  <c r="V20" i="1"/>
  <c r="X20" i="1"/>
  <c r="W14" i="1"/>
  <c r="S22" i="1"/>
  <c r="T22" i="1"/>
  <c r="R22" i="1"/>
  <c r="M22" i="1"/>
  <c r="O22" i="1" s="1"/>
  <c r="U22" i="1" s="1"/>
  <c r="O8" i="1"/>
  <c r="U8" i="1" s="1"/>
  <c r="X8" i="1" l="1"/>
  <c r="X22" i="1"/>
  <c r="V8" i="1"/>
  <c r="W8" i="1"/>
  <c r="V22" i="1"/>
  <c r="W22" i="1"/>
</calcChain>
</file>

<file path=xl/sharedStrings.xml><?xml version="1.0" encoding="utf-8"?>
<sst xmlns="http://schemas.openxmlformats.org/spreadsheetml/2006/main" count="136" uniqueCount="63">
  <si>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</si>
  <si>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</si>
  <si>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</si>
  <si>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</si>
  <si>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</si>
  <si>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</si>
  <si>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</si>
  <si>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</si>
  <si>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</si>
  <si>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</si>
  <si>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</si>
  <si>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</si>
  <si>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</si>
  <si>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</si>
  <si>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</si>
  <si>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</si>
  <si>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</si>
  <si>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</si>
  <si>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</si>
  <si>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</si>
  <si>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</si>
  <si>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</si>
  <si>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</si>
  <si>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</si>
  <si>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</si>
  <si>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</si>
  <si>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</si>
  <si>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</si>
  <si>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</si>
  <si>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</si>
  <si>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</si>
  <si>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</si>
  <si>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</si>
  <si>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</si>
  <si>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</si>
  <si>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</si>
  <si>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</si>
  <si>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</si>
  <si>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</si>
  <si>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</si>
  <si>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</si>
  <si>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</si>
  <si>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GASTOS DE FUNCIONAMIENTO </t>
  </si>
  <si>
    <t>TRANSFERENCIAS CORRIENTES</t>
  </si>
  <si>
    <t xml:space="preserve">GASTOS DE INVERSION </t>
  </si>
  <si>
    <t>TOTAL PRESUPUESTO A+C</t>
  </si>
  <si>
    <t xml:space="preserve">ADQUISICION DE BIENES Y SERVICIOS </t>
  </si>
  <si>
    <t>PAGO/APR</t>
  </si>
  <si>
    <t>GASTOS POR TRIBUTOS, MULTAS, SANCIONES E INTERESES DE MORA</t>
  </si>
  <si>
    <t xml:space="preserve">APR. VIGENTES DESPUES DE BLOQUEOS </t>
  </si>
  <si>
    <t>MINISTERIO DE COMERCIO INDUSTRIA Y TURISMO</t>
  </si>
  <si>
    <t>INFORME DE EJECUCION PRESUPUESTAL CON CORTE AL 31 DE DICIEMBRE DE 2021</t>
  </si>
  <si>
    <t>GENERADO : ENERO 21 DE 2022</t>
  </si>
  <si>
    <t>UNIDAD EJECUTORA 3501-02 DIRECCION DE COMERCIO EXTERIOR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</si>
  <si>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</si>
  <si>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</si>
  <si>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</si>
  <si>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Nota No. 3 : Resoluciòn No.1272 del 24 de noviembre de 2021 " Por la cual se efectua un traslado en el presupuesto de funcionamiento de la Secciòn 3501 Ministerio de Comercio, Industria y Turismo, Unidad Ejecutora 3501-02 Dirección General de Comercio  en la vigencia fiscal de 2021" .</t>
  </si>
  <si>
    <t xml:space="preserve">COMP/ APR </t>
  </si>
  <si>
    <t>OBLIG/ APR</t>
  </si>
  <si>
    <t>APR.     REDUCIDA</t>
  </si>
  <si>
    <t>APR. SIN COMPROMETER</t>
  </si>
  <si>
    <t>Nota No. 4 : Resoluciòn No. 1435 del 20 de diciembre de 2021 " Por la cual se efectua un traslado en el presupuesto de funcionamiento de la Secciòn 3501 Ministerio de Comercio, Industria y Turismo, Unidad Ejecutora 3501-02 Direccion General de Comercio en la vigencia fiscal de 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</si>
</sst>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10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readingOrder="1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7" fontId="9" fillId="0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7" fontId="10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56736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82"/>
  <sheetViews>
    <sheetView showGridLines="0" tabSelected="1" topLeftCell="A12" workbookViewId="0">
      <selection activeCell="M18" sqref="M18"/>
    </sheetView>
  </sheetViews>
  <sheetFormatPr baseColWidth="10" defaultRowHeight="15"/>
  <cols>
    <col min="1" max="1" width="4.85546875" customWidth="1"/>
    <col min="2" max="2" width="4.42578125" customWidth="1"/>
    <col min="3" max="3" width="4.5703125" customWidth="1"/>
    <col min="4" max="4" width="5.42578125" customWidth="1"/>
    <col min="5" max="5" width="4.28515625" customWidth="1"/>
    <col min="6" max="6" width="6.42578125" customWidth="1"/>
    <col min="7" max="7" width="4" customWidth="1"/>
    <col min="8" max="8" width="5.140625" customWidth="1"/>
    <col min="9" max="9" width="27.5703125" customWidth="1"/>
    <col min="10" max="10" width="15.5703125" customWidth="1"/>
    <col min="11" max="11" width="13" customWidth="1"/>
    <col min="12" max="12" width="13.28515625" customWidth="1"/>
    <col min="13" max="13" width="16.28515625" customWidth="1"/>
    <col min="14" max="14" width="14.28515625" customWidth="1"/>
    <col min="15" max="15" width="16.28515625" customWidth="1"/>
    <col min="16" max="16" width="15.42578125" customWidth="1"/>
    <col min="17" max="17" width="14" customWidth="1"/>
    <col min="18" max="18" width="15.28515625" customWidth="1"/>
    <col min="19" max="19" width="16.140625" customWidth="1"/>
    <col min="20" max="20" width="16.28515625" customWidth="1"/>
    <col min="21" max="21" width="13.85546875" customWidth="1"/>
    <col min="22" max="23" width="7.5703125" customWidth="1"/>
    <col min="24" max="24" width="6.42578125" customWidth="1"/>
  </cols>
  <sheetData>
    <row r="3" spans="1:26" ht="15.75">
      <c r="A3" s="25" t="s">
        <v>50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6" ht="15.75">
      <c r="A4" s="25" t="s">
        <v>51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6" ht="15.75">
      <c r="A5" s="25" t="s">
        <v>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6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0" t="s">
        <v>52</v>
      </c>
    </row>
    <row r="7" spans="1:26" ht="35.1" customHeight="1" thickTop="1" thickBot="1">
      <c r="A7" s="23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3" t="s">
        <v>11</v>
      </c>
      <c r="L7" s="23" t="s">
        <v>60</v>
      </c>
      <c r="M7" s="23" t="s">
        <v>12</v>
      </c>
      <c r="N7" s="23" t="s">
        <v>13</v>
      </c>
      <c r="O7" s="23" t="s">
        <v>49</v>
      </c>
      <c r="P7" s="23" t="s">
        <v>14</v>
      </c>
      <c r="Q7" s="23" t="s">
        <v>15</v>
      </c>
      <c r="R7" s="23" t="s">
        <v>16</v>
      </c>
      <c r="S7" s="23" t="s">
        <v>17</v>
      </c>
      <c r="T7" s="23" t="s">
        <v>18</v>
      </c>
      <c r="U7" s="24" t="s">
        <v>61</v>
      </c>
      <c r="V7" s="24" t="s">
        <v>58</v>
      </c>
      <c r="W7" s="24" t="s">
        <v>59</v>
      </c>
      <c r="X7" s="24" t="s">
        <v>47</v>
      </c>
      <c r="Y7" s="3"/>
      <c r="Z7" s="3"/>
    </row>
    <row r="8" spans="1:26" ht="35.1" customHeight="1" thickTop="1" thickBot="1">
      <c r="A8" s="28" t="s">
        <v>19</v>
      </c>
      <c r="B8" s="28"/>
      <c r="C8" s="28"/>
      <c r="D8" s="28"/>
      <c r="E8" s="28"/>
      <c r="F8" s="28"/>
      <c r="G8" s="28"/>
      <c r="H8" s="28"/>
      <c r="I8" s="29" t="s">
        <v>42</v>
      </c>
      <c r="J8" s="30">
        <f>+J9+J14+J16+J18</f>
        <v>15302852000</v>
      </c>
      <c r="K8" s="30">
        <f t="shared" ref="K8:T8" si="0">+K9+K14+K16+K18</f>
        <v>266000000</v>
      </c>
      <c r="L8" s="30">
        <f t="shared" si="0"/>
        <v>266000000</v>
      </c>
      <c r="M8" s="30">
        <f t="shared" si="0"/>
        <v>15302852000</v>
      </c>
      <c r="N8" s="30">
        <f t="shared" si="0"/>
        <v>41683000</v>
      </c>
      <c r="O8" s="30">
        <f>+M8-N8</f>
        <v>15261169000</v>
      </c>
      <c r="P8" s="30">
        <f t="shared" si="0"/>
        <v>14674601774.25</v>
      </c>
      <c r="Q8" s="30">
        <f t="shared" si="0"/>
        <v>586567225.75</v>
      </c>
      <c r="R8" s="30">
        <f t="shared" si="0"/>
        <v>14674601774.25</v>
      </c>
      <c r="S8" s="30">
        <f t="shared" si="0"/>
        <v>14562592707.43</v>
      </c>
      <c r="T8" s="30">
        <f t="shared" si="0"/>
        <v>14562592707.43</v>
      </c>
      <c r="U8" s="31">
        <f>+O8-R8</f>
        <v>586567225.75</v>
      </c>
      <c r="V8" s="32">
        <f>+R8/O8</f>
        <v>0.96156472510395496</v>
      </c>
      <c r="W8" s="32">
        <f>+S8/O8</f>
        <v>0.95422524365138739</v>
      </c>
      <c r="X8" s="32">
        <f>+T8/O8</f>
        <v>0.95422524365138739</v>
      </c>
      <c r="Y8" s="3"/>
      <c r="Z8" s="3"/>
    </row>
    <row r="9" spans="1:26" ht="35.1" customHeight="1" thickTop="1" thickBot="1">
      <c r="A9" s="33" t="s">
        <v>19</v>
      </c>
      <c r="B9" s="33"/>
      <c r="C9" s="33"/>
      <c r="D9" s="33"/>
      <c r="E9" s="33"/>
      <c r="F9" s="33"/>
      <c r="G9" s="33"/>
      <c r="H9" s="33"/>
      <c r="I9" s="34" t="s">
        <v>41</v>
      </c>
      <c r="J9" s="35">
        <f>SUM(J10:J13)</f>
        <v>13248697000</v>
      </c>
      <c r="K9" s="35">
        <f t="shared" ref="K9:T9" si="1">SUM(K10:K13)</f>
        <v>266000000</v>
      </c>
      <c r="L9" s="35">
        <f t="shared" si="1"/>
        <v>266000000</v>
      </c>
      <c r="M9" s="35">
        <f t="shared" si="1"/>
        <v>13248697000</v>
      </c>
      <c r="N9" s="35">
        <f t="shared" si="1"/>
        <v>41683000</v>
      </c>
      <c r="O9" s="35">
        <f t="shared" ref="O9:O22" si="2">+M9-N9</f>
        <v>13207014000</v>
      </c>
      <c r="P9" s="35">
        <f t="shared" si="1"/>
        <v>12948386605</v>
      </c>
      <c r="Q9" s="35">
        <f t="shared" si="1"/>
        <v>258627395</v>
      </c>
      <c r="R9" s="35">
        <f t="shared" si="1"/>
        <v>12948386605</v>
      </c>
      <c r="S9" s="35">
        <f t="shared" si="1"/>
        <v>12921523413</v>
      </c>
      <c r="T9" s="35">
        <f t="shared" si="1"/>
        <v>12921523413</v>
      </c>
      <c r="U9" s="36">
        <f t="shared" ref="U9:U22" si="3">+O9-R9</f>
        <v>258627395</v>
      </c>
      <c r="V9" s="37">
        <f t="shared" ref="V9:V22" si="4">+R9/O9</f>
        <v>0.98041742100068952</v>
      </c>
      <c r="W9" s="37">
        <f t="shared" ref="W9:W22" si="5">+S9/O9</f>
        <v>0.97838341149634578</v>
      </c>
      <c r="X9" s="37">
        <f t="shared" ref="X9:X22" si="6">+T9/O9</f>
        <v>0.97838341149634578</v>
      </c>
      <c r="Y9" s="2"/>
      <c r="Z9" s="2"/>
    </row>
    <row r="10" spans="1:26" ht="35.1" customHeight="1" thickTop="1" thickBot="1">
      <c r="A10" s="5" t="s">
        <v>19</v>
      </c>
      <c r="B10" s="5" t="s">
        <v>20</v>
      </c>
      <c r="C10" s="5" t="s">
        <v>20</v>
      </c>
      <c r="D10" s="5" t="s">
        <v>20</v>
      </c>
      <c r="E10" s="5"/>
      <c r="F10" s="5" t="s">
        <v>21</v>
      </c>
      <c r="G10" s="5" t="s">
        <v>38</v>
      </c>
      <c r="H10" s="5" t="s">
        <v>29</v>
      </c>
      <c r="I10" s="6" t="s">
        <v>22</v>
      </c>
      <c r="J10" s="7">
        <v>8724098000</v>
      </c>
      <c r="K10" s="7">
        <v>86000000</v>
      </c>
      <c r="L10" s="7">
        <v>0</v>
      </c>
      <c r="M10" s="7">
        <v>8810098000</v>
      </c>
      <c r="N10" s="7">
        <v>0</v>
      </c>
      <c r="O10" s="7">
        <f t="shared" si="2"/>
        <v>8810098000</v>
      </c>
      <c r="P10" s="7">
        <v>8680684955</v>
      </c>
      <c r="Q10" s="7">
        <v>129413045</v>
      </c>
      <c r="R10" s="7">
        <v>8680684955</v>
      </c>
      <c r="S10" s="7">
        <v>8663692983</v>
      </c>
      <c r="T10" s="7">
        <v>8663692983</v>
      </c>
      <c r="U10" s="8">
        <f t="shared" si="3"/>
        <v>129413045</v>
      </c>
      <c r="V10" s="9">
        <f t="shared" si="4"/>
        <v>0.98531082798397929</v>
      </c>
      <c r="W10" s="9">
        <f t="shared" si="5"/>
        <v>0.98338213524980089</v>
      </c>
      <c r="X10" s="9">
        <f t="shared" si="6"/>
        <v>0.98338213524980089</v>
      </c>
      <c r="Y10" s="2"/>
      <c r="Z10" s="2"/>
    </row>
    <row r="11" spans="1:26" ht="35.1" customHeight="1" thickTop="1" thickBot="1">
      <c r="A11" s="5" t="s">
        <v>19</v>
      </c>
      <c r="B11" s="5" t="s">
        <v>20</v>
      </c>
      <c r="C11" s="5" t="s">
        <v>20</v>
      </c>
      <c r="D11" s="5" t="s">
        <v>23</v>
      </c>
      <c r="E11" s="5"/>
      <c r="F11" s="5" t="s">
        <v>21</v>
      </c>
      <c r="G11" s="5" t="s">
        <v>38</v>
      </c>
      <c r="H11" s="5" t="s">
        <v>29</v>
      </c>
      <c r="I11" s="6" t="s">
        <v>24</v>
      </c>
      <c r="J11" s="7">
        <v>3174539000</v>
      </c>
      <c r="K11" s="7">
        <v>160000000</v>
      </c>
      <c r="L11" s="7">
        <v>0</v>
      </c>
      <c r="M11" s="7">
        <v>3334539000</v>
      </c>
      <c r="N11" s="7">
        <v>0</v>
      </c>
      <c r="O11" s="7">
        <f t="shared" si="2"/>
        <v>3334539000</v>
      </c>
      <c r="P11" s="7">
        <v>3215888593</v>
      </c>
      <c r="Q11" s="7">
        <v>118650407</v>
      </c>
      <c r="R11" s="7">
        <v>3215888593</v>
      </c>
      <c r="S11" s="7">
        <v>3215888593</v>
      </c>
      <c r="T11" s="7">
        <v>3215888593</v>
      </c>
      <c r="U11" s="8">
        <f t="shared" si="3"/>
        <v>118650407</v>
      </c>
      <c r="V11" s="9">
        <f t="shared" si="4"/>
        <v>0.96441774800054825</v>
      </c>
      <c r="W11" s="9">
        <f t="shared" si="5"/>
        <v>0.96441774800054825</v>
      </c>
      <c r="X11" s="9">
        <f t="shared" si="6"/>
        <v>0.96441774800054825</v>
      </c>
      <c r="Y11" s="2"/>
      <c r="Z11" s="2"/>
    </row>
    <row r="12" spans="1:26" ht="35.1" customHeight="1" thickTop="1" thickBot="1">
      <c r="A12" s="5" t="s">
        <v>19</v>
      </c>
      <c r="B12" s="5" t="s">
        <v>20</v>
      </c>
      <c r="C12" s="5" t="s">
        <v>20</v>
      </c>
      <c r="D12" s="5" t="s">
        <v>25</v>
      </c>
      <c r="E12" s="5"/>
      <c r="F12" s="5" t="s">
        <v>21</v>
      </c>
      <c r="G12" s="5" t="s">
        <v>38</v>
      </c>
      <c r="H12" s="5" t="s">
        <v>29</v>
      </c>
      <c r="I12" s="6" t="s">
        <v>26</v>
      </c>
      <c r="J12" s="7">
        <v>1042377000</v>
      </c>
      <c r="K12" s="7">
        <v>20000000</v>
      </c>
      <c r="L12" s="7">
        <v>0</v>
      </c>
      <c r="M12" s="7">
        <v>1062377000</v>
      </c>
      <c r="N12" s="7">
        <v>0</v>
      </c>
      <c r="O12" s="7">
        <f t="shared" si="2"/>
        <v>1062377000</v>
      </c>
      <c r="P12" s="7">
        <v>1051813057</v>
      </c>
      <c r="Q12" s="7">
        <v>10563943</v>
      </c>
      <c r="R12" s="7">
        <v>1051813057</v>
      </c>
      <c r="S12" s="7">
        <v>1041941837</v>
      </c>
      <c r="T12" s="7">
        <v>1041941837</v>
      </c>
      <c r="U12" s="8">
        <f t="shared" si="3"/>
        <v>10563943</v>
      </c>
      <c r="V12" s="9">
        <f t="shared" si="4"/>
        <v>0.99005631428391239</v>
      </c>
      <c r="W12" s="9">
        <f t="shared" si="5"/>
        <v>0.98076467864044492</v>
      </c>
      <c r="X12" s="9">
        <f t="shared" si="6"/>
        <v>0.98076467864044492</v>
      </c>
      <c r="Y12" s="2"/>
      <c r="Z12" s="2"/>
    </row>
    <row r="13" spans="1:26" ht="35.1" customHeight="1" thickTop="1" thickBot="1">
      <c r="A13" s="5" t="s">
        <v>19</v>
      </c>
      <c r="B13" s="5" t="s">
        <v>20</v>
      </c>
      <c r="C13" s="5" t="s">
        <v>20</v>
      </c>
      <c r="D13" s="5" t="s">
        <v>28</v>
      </c>
      <c r="E13" s="5"/>
      <c r="F13" s="5" t="s">
        <v>21</v>
      </c>
      <c r="G13" s="5" t="s">
        <v>38</v>
      </c>
      <c r="H13" s="5" t="s">
        <v>29</v>
      </c>
      <c r="I13" s="6" t="s">
        <v>39</v>
      </c>
      <c r="J13" s="7">
        <v>307683000</v>
      </c>
      <c r="K13" s="7">
        <v>0</v>
      </c>
      <c r="L13" s="7">
        <v>266000000</v>
      </c>
      <c r="M13" s="7">
        <v>41683000</v>
      </c>
      <c r="N13" s="7">
        <v>41683000</v>
      </c>
      <c r="O13" s="7">
        <f t="shared" si="2"/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8">
        <f t="shared" si="3"/>
        <v>0</v>
      </c>
      <c r="V13" s="9">
        <v>0</v>
      </c>
      <c r="W13" s="9">
        <v>0</v>
      </c>
      <c r="X13" s="9">
        <v>0</v>
      </c>
      <c r="Y13" s="2"/>
      <c r="Z13" s="2"/>
    </row>
    <row r="14" spans="1:26" ht="35.1" customHeight="1" thickTop="1" thickBot="1">
      <c r="A14" s="33" t="s">
        <v>19</v>
      </c>
      <c r="B14" s="33"/>
      <c r="C14" s="33"/>
      <c r="D14" s="33"/>
      <c r="E14" s="33"/>
      <c r="F14" s="33"/>
      <c r="G14" s="33"/>
      <c r="H14" s="33"/>
      <c r="I14" s="34" t="s">
        <v>46</v>
      </c>
      <c r="J14" s="35">
        <f>+J15</f>
        <v>1916845000</v>
      </c>
      <c r="K14" s="35">
        <f t="shared" ref="K14:T14" si="7">+K15</f>
        <v>0</v>
      </c>
      <c r="L14" s="35">
        <f t="shared" si="7"/>
        <v>0</v>
      </c>
      <c r="M14" s="35">
        <f t="shared" si="7"/>
        <v>1916845000</v>
      </c>
      <c r="N14" s="35">
        <f t="shared" si="7"/>
        <v>0</v>
      </c>
      <c r="O14" s="35">
        <f t="shared" si="2"/>
        <v>1916845000</v>
      </c>
      <c r="P14" s="35">
        <f t="shared" si="7"/>
        <v>1666060466.25</v>
      </c>
      <c r="Q14" s="35">
        <f t="shared" si="7"/>
        <v>250784533.75</v>
      </c>
      <c r="R14" s="35">
        <f t="shared" si="7"/>
        <v>1666060466.25</v>
      </c>
      <c r="S14" s="35">
        <f t="shared" si="7"/>
        <v>1580914591.4300001</v>
      </c>
      <c r="T14" s="35">
        <f t="shared" si="7"/>
        <v>1580914591.4300001</v>
      </c>
      <c r="U14" s="36">
        <f t="shared" si="3"/>
        <v>250784533.75</v>
      </c>
      <c r="V14" s="37">
        <f t="shared" si="4"/>
        <v>0.86916806849275763</v>
      </c>
      <c r="W14" s="37">
        <f t="shared" si="5"/>
        <v>0.82474826677691726</v>
      </c>
      <c r="X14" s="37">
        <f t="shared" si="6"/>
        <v>0.82474826677691726</v>
      </c>
      <c r="Y14" s="2"/>
      <c r="Z14" s="2"/>
    </row>
    <row r="15" spans="1:26" ht="35.1" customHeight="1" thickTop="1" thickBot="1">
      <c r="A15" s="5" t="s">
        <v>19</v>
      </c>
      <c r="B15" s="5" t="s">
        <v>23</v>
      </c>
      <c r="C15" s="5" t="s">
        <v>23</v>
      </c>
      <c r="D15" s="5"/>
      <c r="E15" s="5"/>
      <c r="F15" s="5" t="s">
        <v>21</v>
      </c>
      <c r="G15" s="5" t="s">
        <v>38</v>
      </c>
      <c r="H15" s="5" t="s">
        <v>29</v>
      </c>
      <c r="I15" s="6" t="s">
        <v>27</v>
      </c>
      <c r="J15" s="7">
        <v>1916845000</v>
      </c>
      <c r="K15" s="7">
        <v>0</v>
      </c>
      <c r="L15" s="7">
        <v>0</v>
      </c>
      <c r="M15" s="7">
        <v>1916845000</v>
      </c>
      <c r="N15" s="7">
        <v>0</v>
      </c>
      <c r="O15" s="7">
        <f t="shared" si="2"/>
        <v>1916845000</v>
      </c>
      <c r="P15" s="7">
        <v>1666060466.25</v>
      </c>
      <c r="Q15" s="7">
        <v>250784533.75</v>
      </c>
      <c r="R15" s="7">
        <v>1666060466.25</v>
      </c>
      <c r="S15" s="7">
        <v>1580914591.4300001</v>
      </c>
      <c r="T15" s="7">
        <v>1580914591.4300001</v>
      </c>
      <c r="U15" s="8">
        <f t="shared" si="3"/>
        <v>250784533.75</v>
      </c>
      <c r="V15" s="9">
        <f t="shared" si="4"/>
        <v>0.86916806849275763</v>
      </c>
      <c r="W15" s="9">
        <f t="shared" si="5"/>
        <v>0.82474826677691726</v>
      </c>
      <c r="X15" s="9">
        <f t="shared" si="6"/>
        <v>0.82474826677691726</v>
      </c>
      <c r="Y15" s="2"/>
      <c r="Z15" s="2"/>
    </row>
    <row r="16" spans="1:26" ht="35.1" customHeight="1" thickTop="1" thickBot="1">
      <c r="A16" s="33" t="s">
        <v>19</v>
      </c>
      <c r="B16" s="33"/>
      <c r="C16" s="33"/>
      <c r="D16" s="33"/>
      <c r="E16" s="33"/>
      <c r="F16" s="33"/>
      <c r="G16" s="33"/>
      <c r="H16" s="33"/>
      <c r="I16" s="34" t="s">
        <v>43</v>
      </c>
      <c r="J16" s="35">
        <f>+J17</f>
        <v>133375000</v>
      </c>
      <c r="K16" s="35">
        <f t="shared" ref="K16:T16" si="8">+K17</f>
        <v>0</v>
      </c>
      <c r="L16" s="35">
        <f t="shared" si="8"/>
        <v>0</v>
      </c>
      <c r="M16" s="35">
        <f t="shared" si="8"/>
        <v>133375000</v>
      </c>
      <c r="N16" s="35">
        <f t="shared" si="8"/>
        <v>0</v>
      </c>
      <c r="O16" s="35">
        <f t="shared" si="2"/>
        <v>133375000</v>
      </c>
      <c r="P16" s="35">
        <f t="shared" si="8"/>
        <v>60154703</v>
      </c>
      <c r="Q16" s="35">
        <f t="shared" si="8"/>
        <v>73220297</v>
      </c>
      <c r="R16" s="35">
        <f t="shared" si="8"/>
        <v>60154703</v>
      </c>
      <c r="S16" s="35">
        <f t="shared" si="8"/>
        <v>60154703</v>
      </c>
      <c r="T16" s="35">
        <f t="shared" si="8"/>
        <v>60154703</v>
      </c>
      <c r="U16" s="36">
        <f t="shared" si="3"/>
        <v>73220297</v>
      </c>
      <c r="V16" s="37">
        <f t="shared" si="4"/>
        <v>0.45101932895970009</v>
      </c>
      <c r="W16" s="37">
        <f t="shared" si="5"/>
        <v>0.45101932895970009</v>
      </c>
      <c r="X16" s="37">
        <f t="shared" si="6"/>
        <v>0.45101932895970009</v>
      </c>
      <c r="Y16" s="2"/>
      <c r="Z16" s="2"/>
    </row>
    <row r="17" spans="1:26" ht="35.1" customHeight="1" thickTop="1" thickBot="1">
      <c r="A17" s="5" t="s">
        <v>19</v>
      </c>
      <c r="B17" s="5" t="s">
        <v>25</v>
      </c>
      <c r="C17" s="5" t="s">
        <v>28</v>
      </c>
      <c r="D17" s="5" t="s">
        <v>23</v>
      </c>
      <c r="E17" s="5" t="s">
        <v>30</v>
      </c>
      <c r="F17" s="5" t="s">
        <v>21</v>
      </c>
      <c r="G17" s="5" t="s">
        <v>38</v>
      </c>
      <c r="H17" s="5" t="s">
        <v>29</v>
      </c>
      <c r="I17" s="6" t="s">
        <v>31</v>
      </c>
      <c r="J17" s="7">
        <v>133375000</v>
      </c>
      <c r="K17" s="7">
        <v>0</v>
      </c>
      <c r="L17" s="7">
        <v>0</v>
      </c>
      <c r="M17" s="7">
        <v>133375000</v>
      </c>
      <c r="N17" s="7">
        <v>0</v>
      </c>
      <c r="O17" s="7">
        <f t="shared" si="2"/>
        <v>133375000</v>
      </c>
      <c r="P17" s="7">
        <v>60154703</v>
      </c>
      <c r="Q17" s="7">
        <v>73220297</v>
      </c>
      <c r="R17" s="7">
        <v>60154703</v>
      </c>
      <c r="S17" s="7">
        <v>60154703</v>
      </c>
      <c r="T17" s="7">
        <v>60154703</v>
      </c>
      <c r="U17" s="8">
        <f t="shared" si="3"/>
        <v>73220297</v>
      </c>
      <c r="V17" s="9">
        <f t="shared" si="4"/>
        <v>0.45101932895970009</v>
      </c>
      <c r="W17" s="9">
        <f t="shared" si="5"/>
        <v>0.45101932895970009</v>
      </c>
      <c r="X17" s="9">
        <f t="shared" si="6"/>
        <v>0.45101932895970009</v>
      </c>
      <c r="Y17" s="2"/>
      <c r="Z17" s="2"/>
    </row>
    <row r="18" spans="1:26" ht="35.1" customHeight="1" thickTop="1" thickBot="1">
      <c r="A18" s="33" t="s">
        <v>19</v>
      </c>
      <c r="B18" s="33"/>
      <c r="C18" s="33"/>
      <c r="D18" s="33"/>
      <c r="E18" s="33"/>
      <c r="F18" s="33"/>
      <c r="G18" s="33"/>
      <c r="H18" s="33"/>
      <c r="I18" s="34" t="s">
        <v>48</v>
      </c>
      <c r="J18" s="35">
        <f>+J19</f>
        <v>3935000</v>
      </c>
      <c r="K18" s="35">
        <f t="shared" ref="K18:T18" si="9">+K19</f>
        <v>0</v>
      </c>
      <c r="L18" s="35">
        <f t="shared" si="9"/>
        <v>0</v>
      </c>
      <c r="M18" s="35">
        <f t="shared" si="9"/>
        <v>3935000</v>
      </c>
      <c r="N18" s="35">
        <f t="shared" si="9"/>
        <v>0</v>
      </c>
      <c r="O18" s="35">
        <f t="shared" si="2"/>
        <v>3935000</v>
      </c>
      <c r="P18" s="35">
        <f t="shared" si="9"/>
        <v>0</v>
      </c>
      <c r="Q18" s="35">
        <f t="shared" si="9"/>
        <v>3935000</v>
      </c>
      <c r="R18" s="35">
        <f t="shared" si="9"/>
        <v>0</v>
      </c>
      <c r="S18" s="35">
        <f t="shared" si="9"/>
        <v>0</v>
      </c>
      <c r="T18" s="35">
        <f t="shared" si="9"/>
        <v>0</v>
      </c>
      <c r="U18" s="36">
        <f t="shared" si="3"/>
        <v>3935000</v>
      </c>
      <c r="V18" s="37">
        <f t="shared" si="4"/>
        <v>0</v>
      </c>
      <c r="W18" s="37">
        <f t="shared" si="5"/>
        <v>0</v>
      </c>
      <c r="X18" s="37">
        <f t="shared" si="6"/>
        <v>0</v>
      </c>
      <c r="Y18" s="2"/>
      <c r="Z18" s="2"/>
    </row>
    <row r="19" spans="1:26" ht="35.1" customHeight="1" thickTop="1" thickBot="1">
      <c r="A19" s="5" t="s">
        <v>19</v>
      </c>
      <c r="B19" s="5" t="s">
        <v>32</v>
      </c>
      <c r="C19" s="5" t="s">
        <v>20</v>
      </c>
      <c r="D19" s="5"/>
      <c r="E19" s="5"/>
      <c r="F19" s="5" t="s">
        <v>21</v>
      </c>
      <c r="G19" s="5" t="s">
        <v>38</v>
      </c>
      <c r="H19" s="5" t="s">
        <v>29</v>
      </c>
      <c r="I19" s="6" t="s">
        <v>33</v>
      </c>
      <c r="J19" s="7">
        <v>3935000</v>
      </c>
      <c r="K19" s="7">
        <v>0</v>
      </c>
      <c r="L19" s="7">
        <v>0</v>
      </c>
      <c r="M19" s="7">
        <v>3935000</v>
      </c>
      <c r="N19" s="7">
        <v>0</v>
      </c>
      <c r="O19" s="7">
        <f t="shared" si="2"/>
        <v>3935000</v>
      </c>
      <c r="P19" s="7">
        <v>0</v>
      </c>
      <c r="Q19" s="7">
        <v>3935000</v>
      </c>
      <c r="R19" s="7">
        <v>0</v>
      </c>
      <c r="S19" s="7">
        <v>0</v>
      </c>
      <c r="T19" s="7">
        <v>0</v>
      </c>
      <c r="U19" s="8">
        <f t="shared" si="3"/>
        <v>3935000</v>
      </c>
      <c r="V19" s="9">
        <f t="shared" si="4"/>
        <v>0</v>
      </c>
      <c r="W19" s="9">
        <f t="shared" si="5"/>
        <v>0</v>
      </c>
      <c r="X19" s="9">
        <f t="shared" si="6"/>
        <v>0</v>
      </c>
      <c r="Y19" s="2"/>
      <c r="Z19" s="2"/>
    </row>
    <row r="20" spans="1:26" ht="35.1" customHeight="1" thickTop="1" thickBot="1">
      <c r="A20" s="33" t="s">
        <v>34</v>
      </c>
      <c r="B20" s="33"/>
      <c r="C20" s="33"/>
      <c r="D20" s="33"/>
      <c r="E20" s="33"/>
      <c r="F20" s="33"/>
      <c r="G20" s="33"/>
      <c r="H20" s="33"/>
      <c r="I20" s="34" t="s">
        <v>44</v>
      </c>
      <c r="J20" s="35">
        <f>+J21</f>
        <v>9493961000</v>
      </c>
      <c r="K20" s="35">
        <f t="shared" ref="K20:T20" si="10">+K21</f>
        <v>0</v>
      </c>
      <c r="L20" s="35">
        <f t="shared" si="10"/>
        <v>0</v>
      </c>
      <c r="M20" s="35">
        <f t="shared" si="10"/>
        <v>9493961000</v>
      </c>
      <c r="N20" s="35">
        <f t="shared" si="10"/>
        <v>0</v>
      </c>
      <c r="O20" s="35">
        <f t="shared" si="2"/>
        <v>9493961000</v>
      </c>
      <c r="P20" s="35">
        <f t="shared" si="10"/>
        <v>9265027564.75</v>
      </c>
      <c r="Q20" s="35">
        <f t="shared" si="10"/>
        <v>228933435.25</v>
      </c>
      <c r="R20" s="35">
        <f t="shared" si="10"/>
        <v>9265027564.75</v>
      </c>
      <c r="S20" s="35">
        <f t="shared" si="10"/>
        <v>6932912612.1000004</v>
      </c>
      <c r="T20" s="35">
        <f t="shared" si="10"/>
        <v>6932912612.1000004</v>
      </c>
      <c r="U20" s="36">
        <f t="shared" si="3"/>
        <v>228933435.25</v>
      </c>
      <c r="V20" s="37">
        <f t="shared" si="4"/>
        <v>0.97588641503267182</v>
      </c>
      <c r="W20" s="37">
        <f t="shared" si="5"/>
        <v>0.73024447984355534</v>
      </c>
      <c r="X20" s="37">
        <f t="shared" si="6"/>
        <v>0.73024447984355534</v>
      </c>
      <c r="Y20" s="2"/>
      <c r="Z20" s="2"/>
    </row>
    <row r="21" spans="1:26" ht="48.75" customHeight="1" thickTop="1" thickBot="1">
      <c r="A21" s="5" t="s">
        <v>34</v>
      </c>
      <c r="B21" s="5" t="s">
        <v>35</v>
      </c>
      <c r="C21" s="5" t="s">
        <v>36</v>
      </c>
      <c r="D21" s="5" t="s">
        <v>37</v>
      </c>
      <c r="E21" s="5"/>
      <c r="F21" s="5" t="s">
        <v>21</v>
      </c>
      <c r="G21" s="5" t="s">
        <v>38</v>
      </c>
      <c r="H21" s="5" t="s">
        <v>29</v>
      </c>
      <c r="I21" s="6" t="s">
        <v>40</v>
      </c>
      <c r="J21" s="7">
        <v>9493961000</v>
      </c>
      <c r="K21" s="7">
        <v>0</v>
      </c>
      <c r="L21" s="7">
        <v>0</v>
      </c>
      <c r="M21" s="7">
        <v>9493961000</v>
      </c>
      <c r="N21" s="7">
        <v>0</v>
      </c>
      <c r="O21" s="7">
        <f t="shared" si="2"/>
        <v>9493961000</v>
      </c>
      <c r="P21" s="7">
        <v>9265027564.75</v>
      </c>
      <c r="Q21" s="7">
        <v>228933435.25</v>
      </c>
      <c r="R21" s="7">
        <v>9265027564.75</v>
      </c>
      <c r="S21" s="7">
        <v>6932912612.1000004</v>
      </c>
      <c r="T21" s="7">
        <v>6932912612.1000004</v>
      </c>
      <c r="U21" s="8">
        <f t="shared" si="3"/>
        <v>228933435.25</v>
      </c>
      <c r="V21" s="9">
        <f t="shared" si="4"/>
        <v>0.97588641503267182</v>
      </c>
      <c r="W21" s="9">
        <f t="shared" si="5"/>
        <v>0.73024447984355534</v>
      </c>
      <c r="X21" s="9">
        <f t="shared" si="6"/>
        <v>0.73024447984355534</v>
      </c>
      <c r="Y21" s="2"/>
      <c r="Z21" s="2"/>
    </row>
    <row r="22" spans="1:26" ht="35.1" customHeight="1" thickTop="1" thickBot="1">
      <c r="A22" s="5" t="s">
        <v>0</v>
      </c>
      <c r="B22" s="5" t="s">
        <v>0</v>
      </c>
      <c r="C22" s="5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6" t="s">
        <v>45</v>
      </c>
      <c r="J22" s="7">
        <f>+J8+J20</f>
        <v>24796813000</v>
      </c>
      <c r="K22" s="7">
        <f t="shared" ref="K22:T22" si="11">+K8+K20</f>
        <v>266000000</v>
      </c>
      <c r="L22" s="7">
        <f t="shared" si="11"/>
        <v>266000000</v>
      </c>
      <c r="M22" s="7">
        <f t="shared" si="11"/>
        <v>24796813000</v>
      </c>
      <c r="N22" s="7">
        <f t="shared" si="11"/>
        <v>41683000</v>
      </c>
      <c r="O22" s="7">
        <f t="shared" si="2"/>
        <v>24755130000</v>
      </c>
      <c r="P22" s="7">
        <f t="shared" si="11"/>
        <v>23939629339</v>
      </c>
      <c r="Q22" s="7">
        <f t="shared" si="11"/>
        <v>815500661</v>
      </c>
      <c r="R22" s="7">
        <f t="shared" si="11"/>
        <v>23939629339</v>
      </c>
      <c r="S22" s="7">
        <f t="shared" si="11"/>
        <v>21495505319.529999</v>
      </c>
      <c r="T22" s="7">
        <f t="shared" si="11"/>
        <v>21495505319.529999</v>
      </c>
      <c r="U22" s="8">
        <f t="shared" si="3"/>
        <v>815500661</v>
      </c>
      <c r="V22" s="9">
        <f t="shared" si="4"/>
        <v>0.96705730646536703</v>
      </c>
      <c r="W22" s="9">
        <f t="shared" si="5"/>
        <v>0.86832528528551456</v>
      </c>
      <c r="X22" s="9">
        <f t="shared" si="6"/>
        <v>0.86832528528551456</v>
      </c>
      <c r="Y22" s="2"/>
      <c r="Z22" s="2"/>
    </row>
    <row r="23" spans="1:26" ht="15.75" thickTop="1">
      <c r="A23" s="11" t="s">
        <v>54</v>
      </c>
      <c r="B23" s="11"/>
      <c r="C23" s="11"/>
      <c r="D23" s="11"/>
      <c r="E23" s="11"/>
      <c r="F23" s="12"/>
      <c r="G23" s="12"/>
      <c r="H23" s="11"/>
      <c r="I23" s="11"/>
      <c r="J23" s="13"/>
      <c r="K23" s="13"/>
      <c r="L23" s="14"/>
      <c r="M23" s="15"/>
      <c r="N23" s="15"/>
      <c r="O23" s="15"/>
      <c r="P23" s="16"/>
      <c r="Q23" s="15"/>
      <c r="R23" s="15"/>
      <c r="S23" s="38"/>
      <c r="T23" s="17"/>
      <c r="U23" s="17"/>
      <c r="V23" s="4"/>
      <c r="W23" s="4"/>
      <c r="X23" s="4"/>
      <c r="Y23" s="2"/>
      <c r="Z23" s="2"/>
    </row>
    <row r="24" spans="1:26">
      <c r="A24" s="11" t="s">
        <v>55</v>
      </c>
      <c r="B24" s="11"/>
      <c r="C24" s="11"/>
      <c r="D24" s="11"/>
      <c r="E24" s="11"/>
      <c r="F24" s="12"/>
      <c r="G24" s="12"/>
      <c r="H24" s="11"/>
      <c r="I24" s="11"/>
      <c r="J24" s="18"/>
      <c r="K24" s="18"/>
      <c r="L24" s="14"/>
      <c r="M24" s="11"/>
      <c r="N24" s="11"/>
      <c r="O24" s="15"/>
      <c r="P24" s="16"/>
      <c r="Q24" s="15"/>
      <c r="R24" s="15"/>
      <c r="S24" s="19"/>
      <c r="T24" s="20"/>
      <c r="U24" s="20"/>
      <c r="V24" s="4"/>
      <c r="W24" s="4"/>
      <c r="X24" s="4"/>
      <c r="Y24" s="2"/>
      <c r="Z24" s="2"/>
    </row>
    <row r="25" spans="1:26">
      <c r="A25" s="11" t="s">
        <v>56</v>
      </c>
      <c r="B25" s="11"/>
      <c r="C25" s="11"/>
      <c r="D25" s="11"/>
      <c r="E25" s="11"/>
      <c r="F25" s="12"/>
      <c r="G25" s="12"/>
      <c r="H25" s="11"/>
      <c r="I25" s="11"/>
      <c r="J25" s="18"/>
      <c r="K25" s="18"/>
      <c r="L25" s="14"/>
      <c r="M25" s="11"/>
      <c r="N25" s="11"/>
      <c r="O25" s="15"/>
      <c r="P25" s="16"/>
      <c r="Q25" s="15"/>
      <c r="R25" s="15"/>
      <c r="S25" s="19"/>
      <c r="T25" s="20"/>
      <c r="U25" s="20"/>
      <c r="V25" s="4"/>
      <c r="W25" s="4"/>
      <c r="X25" s="4"/>
      <c r="Y25" s="2"/>
      <c r="Z25" s="2"/>
    </row>
    <row r="26" spans="1:26">
      <c r="A26" s="11" t="s">
        <v>57</v>
      </c>
      <c r="B26" s="11"/>
      <c r="C26" s="11"/>
      <c r="D26" s="11"/>
      <c r="E26" s="11"/>
      <c r="F26" s="21"/>
      <c r="G26" s="22"/>
      <c r="H26" s="12"/>
      <c r="I26" s="11"/>
      <c r="J26" s="18"/>
      <c r="K26" s="18"/>
      <c r="L26" s="14"/>
      <c r="M26" s="11"/>
      <c r="N26" s="11"/>
      <c r="O26" s="15"/>
      <c r="P26" s="16"/>
      <c r="Q26" s="15"/>
      <c r="R26" s="15"/>
      <c r="S26" s="19"/>
      <c r="T26" s="20"/>
      <c r="U26" s="20"/>
      <c r="V26" s="4"/>
      <c r="W26" s="4"/>
      <c r="X26" s="4"/>
      <c r="Y26" s="2"/>
      <c r="Z26" s="2"/>
    </row>
    <row r="27" spans="1:26">
      <c r="A27" s="11" t="s">
        <v>62</v>
      </c>
      <c r="B27" s="11"/>
      <c r="C27" s="11"/>
      <c r="D27" s="11"/>
      <c r="E27" s="11"/>
      <c r="F27" s="11"/>
      <c r="G27" s="11"/>
      <c r="H27" s="11"/>
      <c r="I27" s="11"/>
      <c r="J27" s="18"/>
      <c r="K27" s="18"/>
      <c r="L27" s="14"/>
      <c r="M27" s="11"/>
      <c r="N27" s="11"/>
      <c r="O27" s="15"/>
      <c r="P27" s="16"/>
      <c r="Q27" s="15"/>
      <c r="R27" s="15"/>
      <c r="S27" s="19"/>
      <c r="T27" s="20"/>
      <c r="U27" s="20"/>
      <c r="V27" s="4"/>
      <c r="W27" s="4"/>
      <c r="X27" s="4"/>
      <c r="Y27" s="2"/>
      <c r="Z27" s="2"/>
    </row>
    <row r="28" spans="1:26">
      <c r="U28" s="4"/>
      <c r="V28" s="4"/>
      <c r="W28" s="4"/>
      <c r="X28" s="4"/>
      <c r="Y28" s="2"/>
      <c r="Z28" s="2"/>
    </row>
    <row r="29" spans="1:26">
      <c r="U29" s="4"/>
      <c r="V29" s="4"/>
      <c r="W29" s="4"/>
      <c r="X29" s="4"/>
      <c r="Y29" s="2"/>
      <c r="Z29" s="2"/>
    </row>
    <row r="30" spans="1:26">
      <c r="Y30" s="2"/>
      <c r="Z30" s="2"/>
    </row>
    <row r="31" spans="1:26">
      <c r="Y31" s="2"/>
      <c r="Z31" s="2"/>
    </row>
    <row r="32" spans="1:26">
      <c r="Y32" s="2"/>
      <c r="Z32" s="2"/>
    </row>
    <row r="33" spans="25:26">
      <c r="Y33" s="2"/>
      <c r="Z33" s="2"/>
    </row>
    <row r="34" spans="25:26">
      <c r="Y34" s="2"/>
      <c r="Z34" s="2"/>
    </row>
    <row r="35" spans="25:26">
      <c r="Y35" s="2"/>
      <c r="Z35" s="2"/>
    </row>
    <row r="36" spans="25:26">
      <c r="Y36" s="2"/>
      <c r="Z36" s="2"/>
    </row>
    <row r="37" spans="25:26">
      <c r="Y37" s="2"/>
      <c r="Z37" s="2"/>
    </row>
    <row r="38" spans="25:26">
      <c r="Y38" s="2"/>
      <c r="Z38" s="2"/>
    </row>
    <row r="39" spans="25:26">
      <c r="Y39" s="2"/>
      <c r="Z39" s="2"/>
    </row>
    <row r="40" spans="25:26">
      <c r="Y40" s="2"/>
      <c r="Z40" s="2"/>
    </row>
    <row r="41" spans="25:26">
      <c r="Y41" s="2"/>
      <c r="Z41" s="2"/>
    </row>
    <row r="42" spans="25:26" ht="39.75" customHeight="1">
      <c r="Y42" s="2"/>
      <c r="Z42" s="2"/>
    </row>
    <row r="43" spans="25:26">
      <c r="Y43" s="2"/>
      <c r="Z43" s="2"/>
    </row>
    <row r="44" spans="25:26">
      <c r="Y44" s="2"/>
      <c r="Z44" s="2"/>
    </row>
    <row r="45" spans="25:26">
      <c r="Y45" s="2"/>
      <c r="Z45" s="2"/>
    </row>
    <row r="46" spans="25:26">
      <c r="Y46" s="2"/>
      <c r="Z46" s="2"/>
    </row>
    <row r="47" spans="25:26">
      <c r="Y47" s="2"/>
      <c r="Z47" s="2"/>
    </row>
    <row r="48" spans="25:26">
      <c r="Y48" s="2"/>
      <c r="Z48" s="2"/>
    </row>
    <row r="49" spans="25:26">
      <c r="Y49" s="2"/>
      <c r="Z49" s="2"/>
    </row>
    <row r="50" spans="25:26">
      <c r="Y50" s="2"/>
      <c r="Z50" s="2"/>
    </row>
    <row r="51" spans="25:26">
      <c r="Y51" s="2"/>
      <c r="Z51" s="2"/>
    </row>
    <row r="52" spans="25:26">
      <c r="Y52" s="2"/>
      <c r="Z52" s="2"/>
    </row>
    <row r="53" spans="25:26">
      <c r="Y53" s="2"/>
      <c r="Z53" s="2"/>
    </row>
    <row r="54" spans="25:26">
      <c r="Y54" s="2"/>
      <c r="Z54" s="2"/>
    </row>
    <row r="55" spans="25:26">
      <c r="Y55" s="2"/>
      <c r="Z55" s="2"/>
    </row>
    <row r="56" spans="25:26">
      <c r="Y56" s="2"/>
      <c r="Z56" s="2"/>
    </row>
    <row r="57" spans="25:26">
      <c r="Y57" s="2"/>
      <c r="Z57" s="2"/>
    </row>
    <row r="58" spans="25:26">
      <c r="Y58" s="2"/>
      <c r="Z58" s="2"/>
    </row>
    <row r="59" spans="25:26">
      <c r="Y59" s="2"/>
      <c r="Z59" s="2"/>
    </row>
    <row r="60" spans="25:26">
      <c r="Y60" s="2"/>
      <c r="Z60" s="2"/>
    </row>
    <row r="61" spans="25:26">
      <c r="Y61" s="2"/>
      <c r="Z61" s="2"/>
    </row>
    <row r="62" spans="25:26">
      <c r="Y62" s="2"/>
      <c r="Z62" s="2"/>
    </row>
    <row r="63" spans="25:26">
      <c r="Y63" s="2"/>
      <c r="Z63" s="2"/>
    </row>
    <row r="64" spans="25:26">
      <c r="Y64" s="2"/>
      <c r="Z64" s="2"/>
    </row>
    <row r="65" spans="25:26">
      <c r="Y65" s="2"/>
      <c r="Z65" s="2"/>
    </row>
    <row r="66" spans="25:26">
      <c r="Y66" s="2"/>
      <c r="Z66" s="2"/>
    </row>
    <row r="67" spans="25:26" ht="33.950000000000003" customHeight="1">
      <c r="Y67" s="2"/>
      <c r="Z67" s="2"/>
    </row>
    <row r="68" spans="25:26" ht="35.1" customHeight="1">
      <c r="Y68" s="2"/>
      <c r="Z68" s="2"/>
    </row>
    <row r="69" spans="25:26" ht="35.1" customHeight="1">
      <c r="Y69" s="2"/>
      <c r="Z69" s="2"/>
    </row>
    <row r="70" spans="25:26" ht="35.1" customHeight="1">
      <c r="Y70" s="2"/>
      <c r="Z70" s="2"/>
    </row>
    <row r="71" spans="25:26" ht="35.1" customHeight="1">
      <c r="Y71" s="2"/>
      <c r="Z71" s="2"/>
    </row>
    <row r="72" spans="25:26" ht="35.1" customHeight="1">
      <c r="Y72" s="2"/>
      <c r="Z72" s="2"/>
    </row>
    <row r="73" spans="25:26" ht="35.1" customHeight="1">
      <c r="Y73" s="2"/>
      <c r="Z73" s="2"/>
    </row>
    <row r="74" spans="25:26" ht="35.1" customHeight="1">
      <c r="Y74" s="2"/>
      <c r="Z74" s="2"/>
    </row>
    <row r="75" spans="25:26" ht="35.1" customHeight="1">
      <c r="Y75" s="2"/>
      <c r="Z75" s="2"/>
    </row>
    <row r="76" spans="25:26" ht="35.1" customHeight="1">
      <c r="Y76" s="2"/>
      <c r="Z76" s="2"/>
    </row>
    <row r="77" spans="25:26" ht="35.1" customHeight="1">
      <c r="Y77" s="2"/>
      <c r="Z77" s="2"/>
    </row>
    <row r="78" spans="25:26" ht="35.1" customHeight="1"/>
    <row r="79" spans="25:26" ht="35.1" customHeight="1"/>
    <row r="80" spans="25:26" ht="35.1" customHeight="1"/>
    <row r="81" ht="35.1" customHeight="1"/>
    <row r="82" ht="35.1" customHeight="1"/>
  </sheetData>
  <mergeCells count="3">
    <mergeCell ref="A3:X3"/>
    <mergeCell ref="A4:X4"/>
    <mergeCell ref="A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EXT.2021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2022-01-27T17:15:21Z</cp:lastPrinted>
  <dcterms:created xsi:type="dcterms:W3CDTF">2022-01-21T13:25:56Z</dcterms:created>
  <dcterms:modified xsi:type="dcterms:W3CDTF">2022-01-27T17:19:18Z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