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GASTOS DE INVERSION" sheetId="1" r:id="rId1"/>
  </sheets>
  <definedNames>
    <definedName name="_xlnm.Print_Titles" localSheetId="0">'GASTOS DE INVERSION'!$6:$6</definedName>
  </definedNames>
  <calcPr calcId="152511"/>
</workbook>
</file>

<file path=xl/calcChain.xml><?xml version="1.0" encoding="utf-8"?>
<calcChain xmlns="http://schemas.openxmlformats.org/spreadsheetml/2006/main">
  <c r="R29" i="1" l="1"/>
  <c r="Q29" i="1"/>
  <c r="P29" i="1"/>
  <c r="O29" i="1"/>
  <c r="N29" i="1"/>
  <c r="L29" i="1"/>
  <c r="K29" i="1"/>
  <c r="J29" i="1"/>
  <c r="I29" i="1"/>
  <c r="H29" i="1"/>
  <c r="R25" i="1"/>
  <c r="Q25" i="1"/>
  <c r="P25" i="1"/>
  <c r="O25" i="1"/>
  <c r="N25" i="1"/>
  <c r="L25" i="1"/>
  <c r="K25" i="1"/>
  <c r="J25" i="1"/>
  <c r="I25" i="1"/>
  <c r="H25" i="1"/>
  <c r="R22" i="1"/>
  <c r="Q22" i="1"/>
  <c r="P22" i="1"/>
  <c r="O22" i="1"/>
  <c r="N22" i="1"/>
  <c r="L22" i="1"/>
  <c r="K22" i="1"/>
  <c r="J22" i="1"/>
  <c r="I22" i="1"/>
  <c r="H22" i="1"/>
  <c r="R10" i="1"/>
  <c r="R30" i="1" s="1"/>
  <c r="Q10" i="1"/>
  <c r="Q30" i="1" s="1"/>
  <c r="P10" i="1"/>
  <c r="O10" i="1"/>
  <c r="N10" i="1"/>
  <c r="N30" i="1" s="1"/>
  <c r="L10" i="1"/>
  <c r="L30" i="1" s="1"/>
  <c r="K10" i="1"/>
  <c r="J10" i="1"/>
  <c r="I10" i="1"/>
  <c r="H10" i="1"/>
  <c r="H30" i="1" s="1"/>
  <c r="I30" i="1" l="1"/>
  <c r="K30" i="1"/>
  <c r="O30" i="1"/>
  <c r="J30" i="1"/>
  <c r="P30" i="1"/>
  <c r="M9" i="1"/>
  <c r="M24" i="1"/>
  <c r="M23" i="1"/>
  <c r="M21" i="1"/>
  <c r="M20" i="1"/>
  <c r="M19" i="1"/>
  <c r="M18" i="1"/>
  <c r="M17" i="1"/>
  <c r="M16" i="1"/>
  <c r="M28" i="1"/>
  <c r="M27" i="1"/>
  <c r="M15" i="1"/>
  <c r="M14" i="1"/>
  <c r="M13" i="1"/>
  <c r="M12" i="1"/>
  <c r="M11" i="1"/>
  <c r="M26" i="1"/>
  <c r="M8" i="1"/>
  <c r="M7" i="1"/>
  <c r="S23" i="1" l="1"/>
  <c r="T23" i="1"/>
  <c r="V23" i="1"/>
  <c r="U23" i="1"/>
  <c r="S8" i="1"/>
  <c r="V8" i="1"/>
  <c r="U8" i="1"/>
  <c r="T8" i="1"/>
  <c r="S28" i="1"/>
  <c r="V28" i="1"/>
  <c r="U28" i="1"/>
  <c r="T28" i="1"/>
  <c r="S24" i="1"/>
  <c r="V24" i="1"/>
  <c r="U24" i="1"/>
  <c r="T24" i="1"/>
  <c r="S27" i="1"/>
  <c r="V27" i="1"/>
  <c r="T27" i="1"/>
  <c r="U27" i="1"/>
  <c r="S13" i="1"/>
  <c r="V13" i="1"/>
  <c r="T13" i="1"/>
  <c r="U13" i="1"/>
  <c r="S14" i="1"/>
  <c r="V14" i="1"/>
  <c r="U14" i="1"/>
  <c r="T14" i="1"/>
  <c r="S9" i="1"/>
  <c r="T9" i="1"/>
  <c r="V9" i="1"/>
  <c r="U9" i="1"/>
  <c r="S12" i="1"/>
  <c r="T12" i="1"/>
  <c r="V12" i="1"/>
  <c r="U12" i="1"/>
  <c r="S18" i="1"/>
  <c r="T18" i="1"/>
  <c r="V18" i="1"/>
  <c r="U18" i="1"/>
  <c r="S19" i="1"/>
  <c r="V19" i="1"/>
  <c r="T19" i="1"/>
  <c r="U19" i="1"/>
  <c r="S26" i="1"/>
  <c r="V26" i="1"/>
  <c r="U26" i="1"/>
  <c r="T26" i="1"/>
  <c r="S16" i="1"/>
  <c r="V16" i="1"/>
  <c r="T16" i="1"/>
  <c r="U16" i="1"/>
  <c r="S20" i="1"/>
  <c r="V20" i="1"/>
  <c r="U20" i="1"/>
  <c r="T20" i="1"/>
  <c r="S11" i="1"/>
  <c r="V11" i="1"/>
  <c r="U11" i="1"/>
  <c r="T11" i="1"/>
  <c r="S15" i="1"/>
  <c r="T15" i="1"/>
  <c r="V15" i="1"/>
  <c r="U15" i="1"/>
  <c r="S17" i="1"/>
  <c r="V17" i="1"/>
  <c r="U17" i="1"/>
  <c r="T17" i="1"/>
  <c r="S21" i="1"/>
  <c r="V21" i="1"/>
  <c r="T21" i="1"/>
  <c r="U21" i="1"/>
  <c r="M22" i="1"/>
  <c r="V7" i="1"/>
  <c r="M10" i="1"/>
  <c r="M25" i="1"/>
  <c r="M29" i="1"/>
  <c r="S7" i="1"/>
  <c r="T7" i="1"/>
  <c r="U7" i="1"/>
  <c r="S25" i="1" l="1"/>
  <c r="T25" i="1"/>
  <c r="V25" i="1"/>
  <c r="U25" i="1"/>
  <c r="S10" i="1"/>
  <c r="M30" i="1"/>
  <c r="T10" i="1"/>
  <c r="V10" i="1"/>
  <c r="U10" i="1"/>
  <c r="S29" i="1"/>
  <c r="U29" i="1"/>
  <c r="V29" i="1"/>
  <c r="T29" i="1"/>
  <c r="S22" i="1"/>
  <c r="T22" i="1"/>
  <c r="U22" i="1"/>
  <c r="V22" i="1"/>
  <c r="S30" i="1" l="1"/>
  <c r="T30" i="1"/>
  <c r="V30" i="1"/>
  <c r="U30" i="1"/>
</calcChain>
</file>

<file path=xl/sharedStrings.xml><?xml version="1.0" encoding="utf-8"?>
<sst xmlns="http://schemas.openxmlformats.org/spreadsheetml/2006/main" count="206" uniqueCount="78">
  <si>
    <t/>
  </si>
  <si>
    <t>TIPO</t>
  </si>
  <si>
    <t>CTA</t>
  </si>
  <si>
    <t>SUB
CTA</t>
  </si>
  <si>
    <t>OBJ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</si>
  <si>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</si>
  <si>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</si>
  <si>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</si>
  <si>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</si>
  <si>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</si>
  <si>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</si>
  <si>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</si>
  <si>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</si>
  <si>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</si>
  <si>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</si>
  <si>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</si>
  <si>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</si>
  <si>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</si>
  <si>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</si>
  <si>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</si>
  <si>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</si>
  <si>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</si>
  <si>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</si>
  <si>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</si>
  <si>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</si>
  <si>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</si>
  <si>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</si>
  <si>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</si>
  <si>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</si>
  <si>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</si>
  <si>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</si>
  <si>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</si>
  <si>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</si>
  <si>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</si>
  <si>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</si>
  <si>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</si>
  <si>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</si>
  <si>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</si>
  <si>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</si>
  <si>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</si>
  <si>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</si>
  <si>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</si>
  <si>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</si>
  <si>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</si>
  <si>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</si>
  <si>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</si>
  <si>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</si>
  <si>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</si>
  <si>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</si>
  <si>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</si>
  <si>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</si>
  <si>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</si>
  <si>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</si>
  <si>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</si>
  <si>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</si>
  <si>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</si>
  <si>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</si>
  <si>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</si>
  <si>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</si>
  <si>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</si>
  <si>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</si>
  <si>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TOTAL PRESUPUESTO A+C</t>
  </si>
  <si>
    <t>APROPIACION SIN COMPROMETER</t>
  </si>
  <si>
    <t>PAGO/APR</t>
  </si>
  <si>
    <t>APROPIACION VIGENTE DESPUES DE BLOQUEOS</t>
  </si>
  <si>
    <t>OBLIG/ APR</t>
  </si>
  <si>
    <t>COMP/ APR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</si>
  <si>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</si>
  <si>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</si>
  <si>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</si>
  <si>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</si>
  <si>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INFORME DE EJECUCION PRESUPUESTAL ACUMULADA CON CORTE AL 30 DE ABRIL DE 2021</t>
  </si>
  <si>
    <t>FECHA DE GENERACION : MAYO 03 DE 2021</t>
  </si>
  <si>
    <t>SECRETARIA GENERAL</t>
  </si>
  <si>
    <t>VICEMINISTERIO DE COMERCIO EXTERIOR</t>
  </si>
  <si>
    <t>VICEMINISTERIO DE DESARROLLO EMRESARIAL</t>
  </si>
  <si>
    <t>VICEMINISTERIO DE TURISMO</t>
  </si>
  <si>
    <r>
      <rPr>
        <b/>
        <sz val="8"/>
        <rFont val="Arial"/>
        <family val="2"/>
      </rPr>
      <t xml:space="preserve">Nota No. 3 </t>
    </r>
    <r>
      <rPr>
        <sz val="8"/>
        <rFont val="Arial"/>
        <family val="2"/>
      </rPr>
      <t>: Resoluciòn No.0765 del 13 de abril de 2021 " Por la cual se efectùa una distibuciòn en el Presupuesto de Gastos de Inversiòn del Ministerio de Hacienda y Crèdito Pùblico para la vigencia fiscal de 2021"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</si>
</sst>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9" fillId="0" borderId="0" xfId="0" applyFont="1" applyFill="1" applyBorder="1" applyAlignment="1">
      <alignment horizontal="right" readingOrder="1"/>
    </xf>
    <xf numFmtId="165" fontId="5" fillId="0" borderId="0" xfId="0" applyNumberFormat="1" applyFont="1" applyFill="1" applyBorder="1" applyAlignment="1">
      <alignment vertical="center" wrapText="1" readingOrder="1"/>
    </xf>
    <xf numFmtId="10" fontId="5" fillId="0" borderId="0" xfId="0" applyNumberFormat="1" applyFont="1" applyFill="1" applyBorder="1" applyAlignment="1">
      <alignment vertical="center" wrapText="1" readingOrder="1"/>
    </xf>
    <xf numFmtId="10" fontId="5" fillId="0" borderId="1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6</xdr:col>
      <xdr:colOff>990187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4.7109375" customWidth="1"/>
    <col min="2" max="4" width="5.42578125" customWidth="1"/>
    <col min="5" max="5" width="4.140625" customWidth="1"/>
    <col min="6" max="6" width="4.85546875" customWidth="1"/>
    <col min="7" max="7" width="27.5703125" customWidth="1"/>
    <col min="8" max="8" width="16" customWidth="1"/>
    <col min="9" max="9" width="15" customWidth="1"/>
    <col min="10" max="10" width="14.140625" customWidth="1"/>
    <col min="11" max="11" width="15.85546875" customWidth="1"/>
    <col min="12" max="12" width="14.5703125" customWidth="1"/>
    <col min="13" max="13" width="15.85546875" customWidth="1"/>
    <col min="14" max="14" width="16.42578125" customWidth="1"/>
    <col min="15" max="15" width="15" customWidth="1"/>
    <col min="16" max="16" width="17.42578125" customWidth="1"/>
    <col min="17" max="17" width="16.140625" customWidth="1"/>
    <col min="18" max="18" width="15.7109375" customWidth="1"/>
    <col min="19" max="19" width="14.85546875" customWidth="1"/>
    <col min="20" max="21" width="7.85546875" customWidth="1"/>
    <col min="22" max="22" width="6" customWidth="1"/>
  </cols>
  <sheetData>
    <row r="1" spans="1:25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/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</row>
    <row r="2" spans="1:25" ht="15.75" x14ac:dyDescent="0.25">
      <c r="A2" s="27" t="s">
        <v>67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5" ht="15.75" x14ac:dyDescent="0.25">
      <c r="A3" s="27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5" ht="15.75" x14ac:dyDescent="0.25">
      <c r="A4" s="27" t="s">
        <v>60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5" ht="11.2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/>
      <c r="N5" s="1" t="s">
        <v>0</v>
      </c>
      <c r="O5" s="1" t="s">
        <v>0</v>
      </c>
      <c r="P5" s="1" t="s">
        <v>0</v>
      </c>
      <c r="Q5" s="1" t="s">
        <v>0</v>
      </c>
      <c r="R5" s="29" t="s">
        <v>72</v>
      </c>
      <c r="S5" s="30"/>
      <c r="T5" s="30"/>
      <c r="U5" s="30"/>
      <c r="V5" s="30"/>
      <c r="X5" s="2"/>
      <c r="Y5" s="2"/>
    </row>
    <row r="6" spans="1:25" ht="35.1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64</v>
      </c>
      <c r="N6" s="8" t="s">
        <v>13</v>
      </c>
      <c r="O6" s="8" t="s">
        <v>14</v>
      </c>
      <c r="P6" s="8" t="s">
        <v>15</v>
      </c>
      <c r="Q6" s="8" t="s">
        <v>16</v>
      </c>
      <c r="R6" s="8" t="s">
        <v>17</v>
      </c>
      <c r="S6" s="9" t="s">
        <v>62</v>
      </c>
      <c r="T6" s="9" t="s">
        <v>66</v>
      </c>
      <c r="U6" s="9" t="s">
        <v>65</v>
      </c>
      <c r="V6" s="10" t="s">
        <v>63</v>
      </c>
      <c r="W6" s="2"/>
      <c r="X6" s="2"/>
      <c r="Y6" s="2"/>
    </row>
    <row r="7" spans="1:25" ht="78.75" customHeight="1" thickTop="1" thickBot="1" x14ac:dyDescent="0.3">
      <c r="A7" s="5" t="s">
        <v>22</v>
      </c>
      <c r="B7" s="5" t="s">
        <v>23</v>
      </c>
      <c r="C7" s="5" t="s">
        <v>24</v>
      </c>
      <c r="D7" s="5" t="s">
        <v>25</v>
      </c>
      <c r="E7" s="5" t="s">
        <v>20</v>
      </c>
      <c r="F7" s="5" t="s">
        <v>19</v>
      </c>
      <c r="G7" s="6" t="s">
        <v>26</v>
      </c>
      <c r="H7" s="7">
        <v>3613733382</v>
      </c>
      <c r="I7" s="7">
        <v>0</v>
      </c>
      <c r="J7" s="7">
        <v>0</v>
      </c>
      <c r="K7" s="7">
        <v>3613733382</v>
      </c>
      <c r="L7" s="7">
        <v>0</v>
      </c>
      <c r="M7" s="11">
        <f>+K7-L7</f>
        <v>3613733382</v>
      </c>
      <c r="N7" s="7">
        <v>3610907415.4499998</v>
      </c>
      <c r="O7" s="7">
        <v>2825966.55</v>
      </c>
      <c r="P7" s="7">
        <v>2747291141.8200002</v>
      </c>
      <c r="Q7" s="7">
        <v>458355668.43000001</v>
      </c>
      <c r="R7" s="7">
        <v>413574015.43000001</v>
      </c>
      <c r="S7" s="21">
        <f>+M7-P7</f>
        <v>866442240.17999983</v>
      </c>
      <c r="T7" s="17">
        <f>+P7/M7</f>
        <v>0.76023625746831591</v>
      </c>
      <c r="U7" s="17">
        <f>+Q7/M7</f>
        <v>0.12683715702798354</v>
      </c>
      <c r="V7" s="17">
        <f>+R7/M7</f>
        <v>0.11444508260903018</v>
      </c>
      <c r="W7" s="2"/>
      <c r="X7" s="2"/>
      <c r="Y7" s="2"/>
    </row>
    <row r="8" spans="1:25" ht="82.5" customHeight="1" thickTop="1" thickBot="1" x14ac:dyDescent="0.3">
      <c r="A8" s="5" t="s">
        <v>22</v>
      </c>
      <c r="B8" s="5" t="s">
        <v>23</v>
      </c>
      <c r="C8" s="5" t="s">
        <v>24</v>
      </c>
      <c r="D8" s="5" t="s">
        <v>25</v>
      </c>
      <c r="E8" s="5" t="s">
        <v>27</v>
      </c>
      <c r="F8" s="5" t="s">
        <v>19</v>
      </c>
      <c r="G8" s="6" t="s">
        <v>26</v>
      </c>
      <c r="H8" s="7">
        <v>21860000000</v>
      </c>
      <c r="I8" s="7">
        <v>0</v>
      </c>
      <c r="J8" s="7">
        <v>0</v>
      </c>
      <c r="K8" s="7">
        <v>21860000000</v>
      </c>
      <c r="L8" s="7">
        <v>0</v>
      </c>
      <c r="M8" s="11">
        <f>+K8-L8</f>
        <v>21860000000</v>
      </c>
      <c r="N8" s="7">
        <v>21860000000</v>
      </c>
      <c r="O8" s="7">
        <v>0</v>
      </c>
      <c r="P8" s="7">
        <v>21860000000</v>
      </c>
      <c r="Q8" s="7">
        <v>0</v>
      </c>
      <c r="R8" s="7">
        <v>0</v>
      </c>
      <c r="S8" s="21">
        <f t="shared" ref="S8:S30" si="0">+M8-P8</f>
        <v>0</v>
      </c>
      <c r="T8" s="17">
        <f t="shared" ref="T8:T30" si="1">+P8/M8</f>
        <v>1</v>
      </c>
      <c r="U8" s="17">
        <f t="shared" ref="U8:U30" si="2">+Q8/M8</f>
        <v>0</v>
      </c>
      <c r="V8" s="17">
        <f t="shared" ref="V8:V30" si="3">+R8/M8</f>
        <v>0</v>
      </c>
      <c r="W8" s="2"/>
      <c r="X8" s="2"/>
      <c r="Y8" s="2"/>
    </row>
    <row r="9" spans="1:25" ht="51" customHeight="1" thickTop="1" thickBot="1" x14ac:dyDescent="0.3">
      <c r="A9" s="5" t="s">
        <v>22</v>
      </c>
      <c r="B9" s="5" t="s">
        <v>23</v>
      </c>
      <c r="C9" s="5" t="s">
        <v>24</v>
      </c>
      <c r="D9" s="5" t="s">
        <v>25</v>
      </c>
      <c r="E9" s="5" t="s">
        <v>29</v>
      </c>
      <c r="F9" s="5" t="s">
        <v>21</v>
      </c>
      <c r="G9" s="6" t="s">
        <v>59</v>
      </c>
      <c r="H9" s="7">
        <v>9493961000</v>
      </c>
      <c r="I9" s="7">
        <v>0</v>
      </c>
      <c r="J9" s="7">
        <v>0</v>
      </c>
      <c r="K9" s="7">
        <v>9493961000</v>
      </c>
      <c r="L9" s="7">
        <v>0</v>
      </c>
      <c r="M9" s="11">
        <f>+K9-L9</f>
        <v>9493961000</v>
      </c>
      <c r="N9" s="7">
        <v>7140835185.3199997</v>
      </c>
      <c r="O9" s="7">
        <v>2353125814.6799998</v>
      </c>
      <c r="P9" s="7">
        <v>4777964395.3199997</v>
      </c>
      <c r="Q9" s="7">
        <v>711147230.65999997</v>
      </c>
      <c r="R9" s="7">
        <v>578551480.65999997</v>
      </c>
      <c r="S9" s="21">
        <f t="shared" si="0"/>
        <v>4715996604.6800003</v>
      </c>
      <c r="T9" s="17">
        <f t="shared" si="1"/>
        <v>0.50326353724435979</v>
      </c>
      <c r="U9" s="17">
        <f t="shared" si="2"/>
        <v>7.4905219292558708E-2</v>
      </c>
      <c r="V9" s="17">
        <f t="shared" si="3"/>
        <v>6.0938893751512145E-2</v>
      </c>
      <c r="W9" s="2"/>
      <c r="X9" s="2"/>
      <c r="Y9" s="2"/>
    </row>
    <row r="10" spans="1:25" ht="35.1" customHeight="1" thickTop="1" thickBot="1" x14ac:dyDescent="0.3">
      <c r="A10" s="22" t="s">
        <v>22</v>
      </c>
      <c r="B10" s="22"/>
      <c r="C10" s="22"/>
      <c r="D10" s="22"/>
      <c r="E10" s="22"/>
      <c r="F10" s="22"/>
      <c r="G10" s="23" t="s">
        <v>74</v>
      </c>
      <c r="H10" s="24">
        <f>SUM(H7:H9)</f>
        <v>34967694382</v>
      </c>
      <c r="I10" s="24">
        <f t="shared" ref="I10:R10" si="4">SUM(I7:I9)</f>
        <v>0</v>
      </c>
      <c r="J10" s="24">
        <f t="shared" si="4"/>
        <v>0</v>
      </c>
      <c r="K10" s="24">
        <f t="shared" si="4"/>
        <v>34967694382</v>
      </c>
      <c r="L10" s="24">
        <f t="shared" si="4"/>
        <v>0</v>
      </c>
      <c r="M10" s="24">
        <f t="shared" si="4"/>
        <v>34967694382</v>
      </c>
      <c r="N10" s="24">
        <f t="shared" si="4"/>
        <v>32611742600.77</v>
      </c>
      <c r="O10" s="24">
        <f t="shared" si="4"/>
        <v>2355951781.23</v>
      </c>
      <c r="P10" s="24">
        <f t="shared" si="4"/>
        <v>29385255537.139999</v>
      </c>
      <c r="Q10" s="24">
        <f t="shared" si="4"/>
        <v>1169502899.0899999</v>
      </c>
      <c r="R10" s="24">
        <f t="shared" si="4"/>
        <v>992125496.08999991</v>
      </c>
      <c r="S10" s="25">
        <f t="shared" si="0"/>
        <v>5582438844.8600006</v>
      </c>
      <c r="T10" s="26">
        <f t="shared" si="1"/>
        <v>0.84035439157425196</v>
      </c>
      <c r="U10" s="26">
        <f t="shared" si="2"/>
        <v>3.344523909165753E-2</v>
      </c>
      <c r="V10" s="26">
        <f t="shared" si="3"/>
        <v>2.837263118499192E-2</v>
      </c>
      <c r="W10" s="2"/>
      <c r="X10" s="2"/>
      <c r="Y10" s="2"/>
    </row>
    <row r="11" spans="1:25" ht="69" customHeight="1" thickTop="1" thickBot="1" x14ac:dyDescent="0.3">
      <c r="A11" s="5" t="s">
        <v>22</v>
      </c>
      <c r="B11" s="5" t="s">
        <v>28</v>
      </c>
      <c r="C11" s="5" t="s">
        <v>24</v>
      </c>
      <c r="D11" s="5" t="s">
        <v>31</v>
      </c>
      <c r="E11" s="5" t="s">
        <v>20</v>
      </c>
      <c r="F11" s="5" t="s">
        <v>19</v>
      </c>
      <c r="G11" s="6" t="s">
        <v>32</v>
      </c>
      <c r="H11" s="7">
        <v>10373242985</v>
      </c>
      <c r="I11" s="7">
        <v>0</v>
      </c>
      <c r="J11" s="7">
        <v>0</v>
      </c>
      <c r="K11" s="7">
        <v>10373242985</v>
      </c>
      <c r="L11" s="7">
        <v>0</v>
      </c>
      <c r="M11" s="11">
        <f t="shared" ref="M11:M21" si="5">+K11-L11</f>
        <v>10373242985</v>
      </c>
      <c r="N11" s="7">
        <v>8471481319</v>
      </c>
      <c r="O11" s="7">
        <v>1901761666</v>
      </c>
      <c r="P11" s="7">
        <v>7317850312</v>
      </c>
      <c r="Q11" s="7">
        <v>1338896421</v>
      </c>
      <c r="R11" s="7">
        <v>1327946061</v>
      </c>
      <c r="S11" s="21">
        <f t="shared" si="0"/>
        <v>3055392673</v>
      </c>
      <c r="T11" s="17">
        <f t="shared" si="1"/>
        <v>0.7054544391355545</v>
      </c>
      <c r="U11" s="17">
        <f t="shared" si="2"/>
        <v>0.12907211591746975</v>
      </c>
      <c r="V11" s="17">
        <f t="shared" si="3"/>
        <v>0.12801648075922326</v>
      </c>
      <c r="W11" s="2"/>
      <c r="X11" s="2"/>
      <c r="Y11" s="2"/>
    </row>
    <row r="12" spans="1:25" ht="57.75" customHeight="1" thickTop="1" thickBot="1" x14ac:dyDescent="0.3">
      <c r="A12" s="5" t="s">
        <v>22</v>
      </c>
      <c r="B12" s="5" t="s">
        <v>28</v>
      </c>
      <c r="C12" s="5" t="s">
        <v>24</v>
      </c>
      <c r="D12" s="5" t="s">
        <v>33</v>
      </c>
      <c r="E12" s="5" t="s">
        <v>20</v>
      </c>
      <c r="F12" s="5" t="s">
        <v>19</v>
      </c>
      <c r="G12" s="6" t="s">
        <v>34</v>
      </c>
      <c r="H12" s="7">
        <v>25000000000</v>
      </c>
      <c r="I12" s="7">
        <v>0</v>
      </c>
      <c r="J12" s="7">
        <v>0</v>
      </c>
      <c r="K12" s="7">
        <v>25000000000</v>
      </c>
      <c r="L12" s="7">
        <v>0</v>
      </c>
      <c r="M12" s="11">
        <f t="shared" si="5"/>
        <v>25000000000</v>
      </c>
      <c r="N12" s="7">
        <v>25000000000</v>
      </c>
      <c r="O12" s="7">
        <v>0</v>
      </c>
      <c r="P12" s="7">
        <v>25000000000</v>
      </c>
      <c r="Q12" s="7">
        <v>9702000000</v>
      </c>
      <c r="R12" s="7">
        <v>9702000000</v>
      </c>
      <c r="S12" s="21">
        <f t="shared" si="0"/>
        <v>0</v>
      </c>
      <c r="T12" s="17">
        <f t="shared" si="1"/>
        <v>1</v>
      </c>
      <c r="U12" s="17">
        <f t="shared" si="2"/>
        <v>0.38807999999999998</v>
      </c>
      <c r="V12" s="17">
        <f t="shared" si="3"/>
        <v>0.38807999999999998</v>
      </c>
      <c r="W12" s="2"/>
      <c r="X12" s="2"/>
      <c r="Y12" s="2"/>
    </row>
    <row r="13" spans="1:25" ht="75" customHeight="1" thickTop="1" thickBot="1" x14ac:dyDescent="0.3">
      <c r="A13" s="5" t="s">
        <v>22</v>
      </c>
      <c r="B13" s="5" t="s">
        <v>28</v>
      </c>
      <c r="C13" s="5" t="s">
        <v>24</v>
      </c>
      <c r="D13" s="5" t="s">
        <v>35</v>
      </c>
      <c r="E13" s="5" t="s">
        <v>20</v>
      </c>
      <c r="F13" s="5" t="s">
        <v>19</v>
      </c>
      <c r="G13" s="6" t="s">
        <v>36</v>
      </c>
      <c r="H13" s="7">
        <v>2980536346</v>
      </c>
      <c r="I13" s="7">
        <v>0</v>
      </c>
      <c r="J13" s="7">
        <v>0</v>
      </c>
      <c r="K13" s="7">
        <v>2980536346</v>
      </c>
      <c r="L13" s="7">
        <v>0</v>
      </c>
      <c r="M13" s="11">
        <f t="shared" si="5"/>
        <v>2980536346</v>
      </c>
      <c r="N13" s="7">
        <v>2980536346</v>
      </c>
      <c r="O13" s="7">
        <v>0</v>
      </c>
      <c r="P13" s="7">
        <v>2980536346</v>
      </c>
      <c r="Q13" s="7">
        <v>0</v>
      </c>
      <c r="R13" s="7">
        <v>0</v>
      </c>
      <c r="S13" s="21">
        <f t="shared" si="0"/>
        <v>0</v>
      </c>
      <c r="T13" s="17">
        <f t="shared" si="1"/>
        <v>1</v>
      </c>
      <c r="U13" s="17">
        <f t="shared" si="2"/>
        <v>0</v>
      </c>
      <c r="V13" s="17">
        <f t="shared" si="3"/>
        <v>0</v>
      </c>
      <c r="W13" s="2"/>
      <c r="X13" s="2"/>
      <c r="Y13" s="2"/>
    </row>
    <row r="14" spans="1:25" ht="49.5" customHeight="1" thickTop="1" thickBot="1" x14ac:dyDescent="0.3">
      <c r="A14" s="5" t="s">
        <v>22</v>
      </c>
      <c r="B14" s="5" t="s">
        <v>28</v>
      </c>
      <c r="C14" s="5" t="s">
        <v>24</v>
      </c>
      <c r="D14" s="5" t="s">
        <v>37</v>
      </c>
      <c r="E14" s="5" t="s">
        <v>20</v>
      </c>
      <c r="F14" s="5" t="s">
        <v>19</v>
      </c>
      <c r="G14" s="6" t="s">
        <v>38</v>
      </c>
      <c r="H14" s="7">
        <v>8002612574</v>
      </c>
      <c r="I14" s="7">
        <v>0</v>
      </c>
      <c r="J14" s="7">
        <v>0</v>
      </c>
      <c r="K14" s="7">
        <v>8002612574</v>
      </c>
      <c r="L14" s="7">
        <v>0</v>
      </c>
      <c r="M14" s="11">
        <f t="shared" si="5"/>
        <v>8002612574</v>
      </c>
      <c r="N14" s="7">
        <v>7139725197.8500004</v>
      </c>
      <c r="O14" s="7">
        <v>862887376.14999998</v>
      </c>
      <c r="P14" s="7">
        <v>7119725197.8500004</v>
      </c>
      <c r="Q14" s="7">
        <v>420137434.85000002</v>
      </c>
      <c r="R14" s="7">
        <v>392829664.85000002</v>
      </c>
      <c r="S14" s="21">
        <f t="shared" si="0"/>
        <v>882887376.14999962</v>
      </c>
      <c r="T14" s="17">
        <f t="shared" si="1"/>
        <v>0.88967510697463392</v>
      </c>
      <c r="U14" s="17">
        <f t="shared" si="2"/>
        <v>5.2500034328164392E-2</v>
      </c>
      <c r="V14" s="17">
        <f t="shared" si="3"/>
        <v>4.9087677457519269E-2</v>
      </c>
      <c r="W14" s="2"/>
      <c r="X14" s="2"/>
      <c r="Y14" s="2"/>
    </row>
    <row r="15" spans="1:25" ht="55.5" customHeight="1" thickTop="1" thickBot="1" x14ac:dyDescent="0.3">
      <c r="A15" s="5" t="s">
        <v>22</v>
      </c>
      <c r="B15" s="5" t="s">
        <v>28</v>
      </c>
      <c r="C15" s="5" t="s">
        <v>24</v>
      </c>
      <c r="D15" s="5" t="s">
        <v>39</v>
      </c>
      <c r="E15" s="5" t="s">
        <v>20</v>
      </c>
      <c r="F15" s="5" t="s">
        <v>19</v>
      </c>
      <c r="G15" s="6" t="s">
        <v>40</v>
      </c>
      <c r="H15" s="7">
        <v>15885233087</v>
      </c>
      <c r="I15" s="7">
        <v>0</v>
      </c>
      <c r="J15" s="7">
        <v>0</v>
      </c>
      <c r="K15" s="7">
        <v>15885233087</v>
      </c>
      <c r="L15" s="7">
        <v>0</v>
      </c>
      <c r="M15" s="11">
        <f t="shared" si="5"/>
        <v>15885233087</v>
      </c>
      <c r="N15" s="7">
        <v>15800065577</v>
      </c>
      <c r="O15" s="7">
        <v>85167510</v>
      </c>
      <c r="P15" s="7">
        <v>14754363585</v>
      </c>
      <c r="Q15" s="7">
        <v>104909340</v>
      </c>
      <c r="R15" s="7">
        <v>95268243</v>
      </c>
      <c r="S15" s="21">
        <f t="shared" si="0"/>
        <v>1130869502</v>
      </c>
      <c r="T15" s="17">
        <f t="shared" si="1"/>
        <v>0.92881001520050277</v>
      </c>
      <c r="U15" s="17">
        <f t="shared" si="2"/>
        <v>6.6042052656976541E-3</v>
      </c>
      <c r="V15" s="17">
        <f t="shared" si="3"/>
        <v>5.9972832931211237E-3</v>
      </c>
      <c r="W15" s="2"/>
      <c r="X15" s="2"/>
      <c r="Y15" s="2"/>
    </row>
    <row r="16" spans="1:25" ht="54.75" customHeight="1" thickTop="1" thickBot="1" x14ac:dyDescent="0.3">
      <c r="A16" s="5" t="s">
        <v>22</v>
      </c>
      <c r="B16" s="5" t="s">
        <v>28</v>
      </c>
      <c r="C16" s="5" t="s">
        <v>24</v>
      </c>
      <c r="D16" s="5" t="s">
        <v>43</v>
      </c>
      <c r="E16" s="5" t="s">
        <v>20</v>
      </c>
      <c r="F16" s="5" t="s">
        <v>19</v>
      </c>
      <c r="G16" s="6" t="s">
        <v>44</v>
      </c>
      <c r="H16" s="7">
        <v>1954126326</v>
      </c>
      <c r="I16" s="7">
        <v>0</v>
      </c>
      <c r="J16" s="7">
        <v>0</v>
      </c>
      <c r="K16" s="7">
        <v>1954126326</v>
      </c>
      <c r="L16" s="7">
        <v>0</v>
      </c>
      <c r="M16" s="11">
        <f t="shared" si="5"/>
        <v>1954126326</v>
      </c>
      <c r="N16" s="7">
        <v>1954126326</v>
      </c>
      <c r="O16" s="7">
        <v>0</v>
      </c>
      <c r="P16" s="7">
        <v>1954126326</v>
      </c>
      <c r="Q16" s="7">
        <v>0</v>
      </c>
      <c r="R16" s="7">
        <v>0</v>
      </c>
      <c r="S16" s="21">
        <f t="shared" si="0"/>
        <v>0</v>
      </c>
      <c r="T16" s="17">
        <f t="shared" si="1"/>
        <v>1</v>
      </c>
      <c r="U16" s="17">
        <f t="shared" si="2"/>
        <v>0</v>
      </c>
      <c r="V16" s="17">
        <f t="shared" si="3"/>
        <v>0</v>
      </c>
      <c r="W16" s="2"/>
      <c r="X16" s="2"/>
      <c r="Y16" s="2"/>
    </row>
    <row r="17" spans="1:25" ht="90.75" customHeight="1" thickTop="1" thickBot="1" x14ac:dyDescent="0.3">
      <c r="A17" s="5" t="s">
        <v>22</v>
      </c>
      <c r="B17" s="5" t="s">
        <v>28</v>
      </c>
      <c r="C17" s="5" t="s">
        <v>24</v>
      </c>
      <c r="D17" s="5" t="s">
        <v>45</v>
      </c>
      <c r="E17" s="5" t="s">
        <v>20</v>
      </c>
      <c r="F17" s="5" t="s">
        <v>19</v>
      </c>
      <c r="G17" s="6" t="s">
        <v>46</v>
      </c>
      <c r="H17" s="7">
        <v>4681004365</v>
      </c>
      <c r="I17" s="7">
        <v>0</v>
      </c>
      <c r="J17" s="7">
        <v>0</v>
      </c>
      <c r="K17" s="7">
        <v>4681004365</v>
      </c>
      <c r="L17" s="7">
        <v>0</v>
      </c>
      <c r="M17" s="11">
        <f t="shared" si="5"/>
        <v>4681004365</v>
      </c>
      <c r="N17" s="7">
        <v>4162859566.1999998</v>
      </c>
      <c r="O17" s="7">
        <v>518144798.80000001</v>
      </c>
      <c r="P17" s="7">
        <v>3996459566.1999998</v>
      </c>
      <c r="Q17" s="7">
        <v>47201256</v>
      </c>
      <c r="R17" s="7">
        <v>47201256</v>
      </c>
      <c r="S17" s="21">
        <f t="shared" si="0"/>
        <v>684544798.80000019</v>
      </c>
      <c r="T17" s="17">
        <f t="shared" si="1"/>
        <v>0.85376112786427616</v>
      </c>
      <c r="U17" s="17">
        <f t="shared" si="2"/>
        <v>1.0083574446741624E-2</v>
      </c>
      <c r="V17" s="17">
        <f t="shared" si="3"/>
        <v>1.0083574446741624E-2</v>
      </c>
      <c r="W17" s="2"/>
      <c r="X17" s="2"/>
      <c r="Y17" s="2"/>
    </row>
    <row r="18" spans="1:25" ht="46.5" customHeight="1" thickTop="1" thickBot="1" x14ac:dyDescent="0.3">
      <c r="A18" s="5" t="s">
        <v>22</v>
      </c>
      <c r="B18" s="5" t="s">
        <v>28</v>
      </c>
      <c r="C18" s="5" t="s">
        <v>24</v>
      </c>
      <c r="D18" s="5" t="s">
        <v>47</v>
      </c>
      <c r="E18" s="5" t="s">
        <v>20</v>
      </c>
      <c r="F18" s="5" t="s">
        <v>19</v>
      </c>
      <c r="G18" s="6" t="s">
        <v>48</v>
      </c>
      <c r="H18" s="7">
        <v>5020620249</v>
      </c>
      <c r="I18" s="7">
        <v>0</v>
      </c>
      <c r="J18" s="7">
        <v>0</v>
      </c>
      <c r="K18" s="7">
        <v>5020620249</v>
      </c>
      <c r="L18" s="7">
        <v>0</v>
      </c>
      <c r="M18" s="11">
        <f t="shared" si="5"/>
        <v>5020620249</v>
      </c>
      <c r="N18" s="7">
        <v>2342298532</v>
      </c>
      <c r="O18" s="7">
        <v>2678321717</v>
      </c>
      <c r="P18" s="7">
        <v>2152664234</v>
      </c>
      <c r="Q18" s="7">
        <v>1179848741</v>
      </c>
      <c r="R18" s="7">
        <v>1179848741</v>
      </c>
      <c r="S18" s="21">
        <f t="shared" si="0"/>
        <v>2867956015</v>
      </c>
      <c r="T18" s="17">
        <f t="shared" si="1"/>
        <v>0.42876460023614904</v>
      </c>
      <c r="U18" s="17">
        <f t="shared" si="2"/>
        <v>0.23500059404712009</v>
      </c>
      <c r="V18" s="17">
        <f t="shared" si="3"/>
        <v>0.23500059404712009</v>
      </c>
      <c r="W18" s="2"/>
      <c r="X18" s="2"/>
      <c r="Y18" s="2"/>
    </row>
    <row r="19" spans="1:25" ht="45" customHeight="1" thickTop="1" thickBot="1" x14ac:dyDescent="0.3">
      <c r="A19" s="5" t="s">
        <v>22</v>
      </c>
      <c r="B19" s="5" t="s">
        <v>49</v>
      </c>
      <c r="C19" s="5" t="s">
        <v>24</v>
      </c>
      <c r="D19" s="5" t="s">
        <v>50</v>
      </c>
      <c r="E19" s="5" t="s">
        <v>20</v>
      </c>
      <c r="F19" s="5" t="s">
        <v>19</v>
      </c>
      <c r="G19" s="6" t="s">
        <v>51</v>
      </c>
      <c r="H19" s="7">
        <v>163050000</v>
      </c>
      <c r="I19" s="7">
        <v>0</v>
      </c>
      <c r="J19" s="7">
        <v>0</v>
      </c>
      <c r="K19" s="7">
        <v>163050000</v>
      </c>
      <c r="L19" s="7">
        <v>0</v>
      </c>
      <c r="M19" s="11">
        <f t="shared" si="5"/>
        <v>163050000</v>
      </c>
      <c r="N19" s="7">
        <v>104050000</v>
      </c>
      <c r="O19" s="7">
        <v>59000000</v>
      </c>
      <c r="P19" s="7">
        <v>61231249</v>
      </c>
      <c r="Q19" s="7">
        <v>4169633</v>
      </c>
      <c r="R19" s="7">
        <v>4169633</v>
      </c>
      <c r="S19" s="21">
        <f t="shared" si="0"/>
        <v>101818751</v>
      </c>
      <c r="T19" s="17">
        <f t="shared" si="1"/>
        <v>0.37553663906777063</v>
      </c>
      <c r="U19" s="17">
        <f t="shared" si="2"/>
        <v>2.5572726157620362E-2</v>
      </c>
      <c r="V19" s="17">
        <f t="shared" si="3"/>
        <v>2.5572726157620362E-2</v>
      </c>
      <c r="W19" s="2"/>
      <c r="X19" s="2"/>
      <c r="Y19" s="2"/>
    </row>
    <row r="20" spans="1:25" ht="79.5" customHeight="1" thickTop="1" thickBot="1" x14ac:dyDescent="0.3">
      <c r="A20" s="5" t="s">
        <v>22</v>
      </c>
      <c r="B20" s="5" t="s">
        <v>49</v>
      </c>
      <c r="C20" s="5" t="s">
        <v>24</v>
      </c>
      <c r="D20" s="5" t="s">
        <v>52</v>
      </c>
      <c r="E20" s="5" t="s">
        <v>20</v>
      </c>
      <c r="F20" s="5" t="s">
        <v>19</v>
      </c>
      <c r="G20" s="6" t="s">
        <v>53</v>
      </c>
      <c r="H20" s="7">
        <v>300000000</v>
      </c>
      <c r="I20" s="7">
        <v>0</v>
      </c>
      <c r="J20" s="7">
        <v>0</v>
      </c>
      <c r="K20" s="7">
        <v>300000000</v>
      </c>
      <c r="L20" s="7">
        <v>0</v>
      </c>
      <c r="M20" s="11">
        <f t="shared" si="5"/>
        <v>300000000</v>
      </c>
      <c r="N20" s="7">
        <v>208500000</v>
      </c>
      <c r="O20" s="7">
        <v>91500000</v>
      </c>
      <c r="P20" s="7">
        <v>96500000</v>
      </c>
      <c r="Q20" s="7">
        <v>5873913</v>
      </c>
      <c r="R20" s="7">
        <v>5873913</v>
      </c>
      <c r="S20" s="21">
        <f t="shared" si="0"/>
        <v>203500000</v>
      </c>
      <c r="T20" s="17">
        <f t="shared" si="1"/>
        <v>0.32166666666666666</v>
      </c>
      <c r="U20" s="17">
        <f t="shared" si="2"/>
        <v>1.957971E-2</v>
      </c>
      <c r="V20" s="17">
        <f t="shared" si="3"/>
        <v>1.957971E-2</v>
      </c>
      <c r="W20" s="2"/>
      <c r="X20" s="2"/>
      <c r="Y20" s="2"/>
    </row>
    <row r="21" spans="1:25" ht="68.25" customHeight="1" thickTop="1" thickBot="1" x14ac:dyDescent="0.3">
      <c r="A21" s="5" t="s">
        <v>22</v>
      </c>
      <c r="B21" s="5" t="s">
        <v>49</v>
      </c>
      <c r="C21" s="5" t="s">
        <v>24</v>
      </c>
      <c r="D21" s="5" t="s">
        <v>54</v>
      </c>
      <c r="E21" s="5" t="s">
        <v>20</v>
      </c>
      <c r="F21" s="5" t="s">
        <v>19</v>
      </c>
      <c r="G21" s="6" t="s">
        <v>55</v>
      </c>
      <c r="H21" s="7">
        <v>144200573</v>
      </c>
      <c r="I21" s="7">
        <v>0</v>
      </c>
      <c r="J21" s="7">
        <v>0</v>
      </c>
      <c r="K21" s="7">
        <v>144200573</v>
      </c>
      <c r="L21" s="7">
        <v>0</v>
      </c>
      <c r="M21" s="11">
        <f t="shared" si="5"/>
        <v>144200573</v>
      </c>
      <c r="N21" s="7">
        <v>78776203</v>
      </c>
      <c r="O21" s="7">
        <v>65424370</v>
      </c>
      <c r="P21" s="7">
        <v>78776203</v>
      </c>
      <c r="Q21" s="7">
        <v>30000000</v>
      </c>
      <c r="R21" s="7">
        <v>30000000</v>
      </c>
      <c r="S21" s="21">
        <f t="shared" si="0"/>
        <v>65424370</v>
      </c>
      <c r="T21" s="17">
        <f t="shared" si="1"/>
        <v>0.54629604696508383</v>
      </c>
      <c r="U21" s="17">
        <f t="shared" si="2"/>
        <v>0.20804355610986372</v>
      </c>
      <c r="V21" s="17">
        <f t="shared" si="3"/>
        <v>0.20804355610986372</v>
      </c>
      <c r="W21" s="2"/>
      <c r="X21" s="2"/>
      <c r="Y21" s="2"/>
    </row>
    <row r="22" spans="1:25" ht="35.1" customHeight="1" thickTop="1" thickBot="1" x14ac:dyDescent="0.3">
      <c r="A22" s="22" t="s">
        <v>22</v>
      </c>
      <c r="B22" s="22"/>
      <c r="C22" s="22"/>
      <c r="D22" s="22"/>
      <c r="E22" s="22"/>
      <c r="F22" s="22"/>
      <c r="G22" s="23" t="s">
        <v>75</v>
      </c>
      <c r="H22" s="24">
        <f>SUM(H11:H21)</f>
        <v>74504626505</v>
      </c>
      <c r="I22" s="24">
        <f t="shared" ref="I22:R22" si="6">SUM(I11:I21)</f>
        <v>0</v>
      </c>
      <c r="J22" s="24">
        <f t="shared" si="6"/>
        <v>0</v>
      </c>
      <c r="K22" s="24">
        <f t="shared" si="6"/>
        <v>74504626505</v>
      </c>
      <c r="L22" s="24">
        <f t="shared" si="6"/>
        <v>0</v>
      </c>
      <c r="M22" s="24">
        <f t="shared" si="6"/>
        <v>74504626505</v>
      </c>
      <c r="N22" s="24">
        <f t="shared" si="6"/>
        <v>68242419067.049995</v>
      </c>
      <c r="O22" s="24">
        <f t="shared" si="6"/>
        <v>6262207437.9500008</v>
      </c>
      <c r="P22" s="24">
        <f t="shared" si="6"/>
        <v>65512233019.049995</v>
      </c>
      <c r="Q22" s="24">
        <f t="shared" si="6"/>
        <v>12833036738.85</v>
      </c>
      <c r="R22" s="24">
        <f t="shared" si="6"/>
        <v>12785137511.85</v>
      </c>
      <c r="S22" s="25">
        <f t="shared" si="0"/>
        <v>8992393485.9500046</v>
      </c>
      <c r="T22" s="26">
        <f t="shared" si="1"/>
        <v>0.8793042270288205</v>
      </c>
      <c r="U22" s="26">
        <f t="shared" si="2"/>
        <v>0.17224483016485931</v>
      </c>
      <c r="V22" s="26">
        <f t="shared" si="3"/>
        <v>0.17160192744529751</v>
      </c>
      <c r="W22" s="2"/>
      <c r="X22" s="2"/>
      <c r="Y22" s="2"/>
    </row>
    <row r="23" spans="1:25" ht="57.75" customHeight="1" thickTop="1" thickBot="1" x14ac:dyDescent="0.3">
      <c r="A23" s="5" t="s">
        <v>22</v>
      </c>
      <c r="B23" s="5" t="s">
        <v>56</v>
      </c>
      <c r="C23" s="5" t="s">
        <v>24</v>
      </c>
      <c r="D23" s="5" t="s">
        <v>50</v>
      </c>
      <c r="E23" s="5" t="s">
        <v>20</v>
      </c>
      <c r="F23" s="5" t="s">
        <v>19</v>
      </c>
      <c r="G23" s="6" t="s">
        <v>57</v>
      </c>
      <c r="H23" s="7">
        <v>2029220718</v>
      </c>
      <c r="I23" s="7">
        <v>0</v>
      </c>
      <c r="J23" s="7">
        <v>0</v>
      </c>
      <c r="K23" s="7">
        <v>2029220718</v>
      </c>
      <c r="L23" s="7">
        <v>0</v>
      </c>
      <c r="M23" s="11">
        <f>+K23-L23</f>
        <v>2029220718</v>
      </c>
      <c r="N23" s="7">
        <v>2000290075.8</v>
      </c>
      <c r="O23" s="7">
        <v>28930642.199999999</v>
      </c>
      <c r="P23" s="7">
        <v>1080970277.8</v>
      </c>
      <c r="Q23" s="7">
        <v>545141250</v>
      </c>
      <c r="R23" s="7">
        <v>545141250</v>
      </c>
      <c r="S23" s="21">
        <f t="shared" si="0"/>
        <v>948250440.20000005</v>
      </c>
      <c r="T23" s="17">
        <f t="shared" si="1"/>
        <v>0.53270216897125133</v>
      </c>
      <c r="U23" s="17">
        <f t="shared" si="2"/>
        <v>0.26864561610493076</v>
      </c>
      <c r="V23" s="17">
        <f t="shared" si="3"/>
        <v>0.26864561610493076</v>
      </c>
      <c r="W23" s="2"/>
      <c r="X23" s="2"/>
      <c r="Y23" s="2"/>
    </row>
    <row r="24" spans="1:25" ht="67.5" customHeight="1" thickTop="1" thickBot="1" x14ac:dyDescent="0.3">
      <c r="A24" s="5" t="s">
        <v>22</v>
      </c>
      <c r="B24" s="5" t="s">
        <v>56</v>
      </c>
      <c r="C24" s="5" t="s">
        <v>24</v>
      </c>
      <c r="D24" s="5" t="s">
        <v>52</v>
      </c>
      <c r="E24" s="5" t="s">
        <v>20</v>
      </c>
      <c r="F24" s="5" t="s">
        <v>19</v>
      </c>
      <c r="G24" s="6" t="s">
        <v>58</v>
      </c>
      <c r="H24" s="7">
        <v>1278000000</v>
      </c>
      <c r="I24" s="7">
        <v>0</v>
      </c>
      <c r="J24" s="7">
        <v>0</v>
      </c>
      <c r="K24" s="7">
        <v>1278000000</v>
      </c>
      <c r="L24" s="7">
        <v>0</v>
      </c>
      <c r="M24" s="11">
        <f>+K24-L24</f>
        <v>1278000000</v>
      </c>
      <c r="N24" s="7">
        <v>1249186086</v>
      </c>
      <c r="O24" s="7">
        <v>28813914</v>
      </c>
      <c r="P24" s="7">
        <v>944663773</v>
      </c>
      <c r="Q24" s="7">
        <v>91938545</v>
      </c>
      <c r="R24" s="7">
        <v>91938545</v>
      </c>
      <c r="S24" s="21">
        <f t="shared" si="0"/>
        <v>333336227</v>
      </c>
      <c r="T24" s="17">
        <f t="shared" si="1"/>
        <v>0.73917353129890451</v>
      </c>
      <c r="U24" s="17">
        <f t="shared" si="2"/>
        <v>7.1939393583724573E-2</v>
      </c>
      <c r="V24" s="17">
        <f t="shared" si="3"/>
        <v>7.1939393583724573E-2</v>
      </c>
      <c r="W24" s="2"/>
      <c r="X24" s="2"/>
      <c r="Y24" s="2"/>
    </row>
    <row r="25" spans="1:25" ht="35.1" customHeight="1" thickTop="1" thickBot="1" x14ac:dyDescent="0.3">
      <c r="A25" s="22" t="s">
        <v>22</v>
      </c>
      <c r="B25" s="22"/>
      <c r="C25" s="22"/>
      <c r="D25" s="22"/>
      <c r="E25" s="22"/>
      <c r="F25" s="22"/>
      <c r="G25" s="23" t="s">
        <v>73</v>
      </c>
      <c r="H25" s="24">
        <f>SUM(H23:H24)</f>
        <v>3307220718</v>
      </c>
      <c r="I25" s="24">
        <f t="shared" ref="I25:R25" si="7">SUM(I23:I24)</f>
        <v>0</v>
      </c>
      <c r="J25" s="24">
        <f t="shared" si="7"/>
        <v>0</v>
      </c>
      <c r="K25" s="24">
        <f t="shared" si="7"/>
        <v>3307220718</v>
      </c>
      <c r="L25" s="24">
        <f t="shared" si="7"/>
        <v>0</v>
      </c>
      <c r="M25" s="24">
        <f t="shared" si="7"/>
        <v>3307220718</v>
      </c>
      <c r="N25" s="24">
        <f t="shared" si="7"/>
        <v>3249476161.8000002</v>
      </c>
      <c r="O25" s="24">
        <f t="shared" si="7"/>
        <v>57744556.200000003</v>
      </c>
      <c r="P25" s="24">
        <f t="shared" si="7"/>
        <v>2025634050.8</v>
      </c>
      <c r="Q25" s="24">
        <f t="shared" si="7"/>
        <v>637079795</v>
      </c>
      <c r="R25" s="24">
        <f t="shared" si="7"/>
        <v>637079795</v>
      </c>
      <c r="S25" s="25">
        <f t="shared" si="0"/>
        <v>1281586667.2</v>
      </c>
      <c r="T25" s="26">
        <f t="shared" si="1"/>
        <v>0.61248831678370008</v>
      </c>
      <c r="U25" s="26">
        <f t="shared" si="2"/>
        <v>0.19263298380195984</v>
      </c>
      <c r="V25" s="26">
        <f t="shared" si="3"/>
        <v>0.19263298380195984</v>
      </c>
      <c r="W25" s="2"/>
      <c r="X25" s="2"/>
      <c r="Y25" s="2"/>
    </row>
    <row r="26" spans="1:25" ht="54.75" customHeight="1" thickTop="1" thickBot="1" x14ac:dyDescent="0.3">
      <c r="A26" s="5" t="s">
        <v>22</v>
      </c>
      <c r="B26" s="5" t="s">
        <v>28</v>
      </c>
      <c r="C26" s="5" t="s">
        <v>24</v>
      </c>
      <c r="D26" s="5" t="s">
        <v>29</v>
      </c>
      <c r="E26" s="5" t="s">
        <v>20</v>
      </c>
      <c r="F26" s="5" t="s">
        <v>19</v>
      </c>
      <c r="G26" s="6" t="s">
        <v>30</v>
      </c>
      <c r="H26" s="7">
        <v>4065450055</v>
      </c>
      <c r="I26" s="7">
        <v>0</v>
      </c>
      <c r="J26" s="7">
        <v>0</v>
      </c>
      <c r="K26" s="7">
        <v>4065450055</v>
      </c>
      <c r="L26" s="7">
        <v>0</v>
      </c>
      <c r="M26" s="11">
        <f>+K26-L26</f>
        <v>4065450055</v>
      </c>
      <c r="N26" s="7">
        <v>2770614474.5300002</v>
      </c>
      <c r="O26" s="7">
        <v>1294835580.47</v>
      </c>
      <c r="P26" s="7">
        <v>2377083411.5300002</v>
      </c>
      <c r="Q26" s="7">
        <v>318807663.38</v>
      </c>
      <c r="R26" s="7">
        <v>314724253.38</v>
      </c>
      <c r="S26" s="21">
        <f t="shared" si="0"/>
        <v>1688366643.4699998</v>
      </c>
      <c r="T26" s="17">
        <f t="shared" si="1"/>
        <v>0.5847036316696308</v>
      </c>
      <c r="U26" s="17">
        <f t="shared" si="2"/>
        <v>7.8418787358586803E-2</v>
      </c>
      <c r="V26" s="17">
        <f t="shared" si="3"/>
        <v>7.7414369657039114E-2</v>
      </c>
      <c r="W26" s="2"/>
      <c r="X26" s="2"/>
      <c r="Y26" s="2"/>
    </row>
    <row r="27" spans="1:25" ht="50.25" customHeight="1" thickTop="1" thickBot="1" x14ac:dyDescent="0.3">
      <c r="A27" s="5" t="s">
        <v>22</v>
      </c>
      <c r="B27" s="5" t="s">
        <v>28</v>
      </c>
      <c r="C27" s="5" t="s">
        <v>24</v>
      </c>
      <c r="D27" s="5" t="s">
        <v>41</v>
      </c>
      <c r="E27" s="5" t="s">
        <v>18</v>
      </c>
      <c r="F27" s="5" t="s">
        <v>19</v>
      </c>
      <c r="G27" s="6" t="s">
        <v>42</v>
      </c>
      <c r="H27" s="7">
        <v>134601300000</v>
      </c>
      <c r="I27" s="7">
        <v>0</v>
      </c>
      <c r="J27" s="7">
        <v>0</v>
      </c>
      <c r="K27" s="7">
        <v>134601300000</v>
      </c>
      <c r="L27" s="7">
        <v>0</v>
      </c>
      <c r="M27" s="11">
        <f>+K27-L27</f>
        <v>134601300000</v>
      </c>
      <c r="N27" s="7">
        <v>134601300000</v>
      </c>
      <c r="O27" s="7">
        <v>0</v>
      </c>
      <c r="P27" s="7">
        <v>134601300000</v>
      </c>
      <c r="Q27" s="7">
        <v>0</v>
      </c>
      <c r="R27" s="7">
        <v>0</v>
      </c>
      <c r="S27" s="21">
        <f t="shared" si="0"/>
        <v>0</v>
      </c>
      <c r="T27" s="17">
        <f t="shared" si="1"/>
        <v>1</v>
      </c>
      <c r="U27" s="17">
        <f t="shared" si="2"/>
        <v>0</v>
      </c>
      <c r="V27" s="17">
        <f t="shared" si="3"/>
        <v>0</v>
      </c>
      <c r="W27" s="2"/>
      <c r="X27" s="2"/>
      <c r="Y27" s="2"/>
    </row>
    <row r="28" spans="1:25" ht="48.75" customHeight="1" thickTop="1" thickBot="1" x14ac:dyDescent="0.3">
      <c r="A28" s="5" t="s">
        <v>22</v>
      </c>
      <c r="B28" s="5" t="s">
        <v>28</v>
      </c>
      <c r="C28" s="5" t="s">
        <v>24</v>
      </c>
      <c r="D28" s="5" t="s">
        <v>41</v>
      </c>
      <c r="E28" s="5" t="s">
        <v>20</v>
      </c>
      <c r="F28" s="5" t="s">
        <v>19</v>
      </c>
      <c r="G28" s="6" t="s">
        <v>42</v>
      </c>
      <c r="H28" s="7">
        <v>0</v>
      </c>
      <c r="I28" s="7">
        <v>30000000000</v>
      </c>
      <c r="J28" s="7">
        <v>0</v>
      </c>
      <c r="K28" s="7">
        <v>30000000000</v>
      </c>
      <c r="L28" s="7">
        <v>0</v>
      </c>
      <c r="M28" s="11">
        <f>+K28-L28</f>
        <v>30000000000</v>
      </c>
      <c r="N28" s="7">
        <v>0</v>
      </c>
      <c r="O28" s="7">
        <v>30000000000</v>
      </c>
      <c r="P28" s="7">
        <v>0</v>
      </c>
      <c r="Q28" s="7">
        <v>0</v>
      </c>
      <c r="R28" s="7">
        <v>0</v>
      </c>
      <c r="S28" s="21">
        <f t="shared" si="0"/>
        <v>30000000000</v>
      </c>
      <c r="T28" s="17">
        <f t="shared" si="1"/>
        <v>0</v>
      </c>
      <c r="U28" s="17">
        <f t="shared" si="2"/>
        <v>0</v>
      </c>
      <c r="V28" s="17">
        <f t="shared" si="3"/>
        <v>0</v>
      </c>
      <c r="W28" s="2"/>
      <c r="X28" s="2"/>
      <c r="Y28" s="2"/>
    </row>
    <row r="29" spans="1:25" ht="35.1" customHeight="1" thickTop="1" thickBot="1" x14ac:dyDescent="0.3">
      <c r="A29" s="22" t="s">
        <v>22</v>
      </c>
      <c r="B29" s="22"/>
      <c r="C29" s="22"/>
      <c r="D29" s="22"/>
      <c r="E29" s="22"/>
      <c r="F29" s="22"/>
      <c r="G29" s="23" t="s">
        <v>76</v>
      </c>
      <c r="H29" s="24">
        <f>SUM(H26:H28)</f>
        <v>138666750055</v>
      </c>
      <c r="I29" s="24">
        <f t="shared" ref="I29:R29" si="8">SUM(I26:I28)</f>
        <v>30000000000</v>
      </c>
      <c r="J29" s="24">
        <f t="shared" si="8"/>
        <v>0</v>
      </c>
      <c r="K29" s="24">
        <f t="shared" si="8"/>
        <v>168666750055</v>
      </c>
      <c r="L29" s="24">
        <f t="shared" si="8"/>
        <v>0</v>
      </c>
      <c r="M29" s="24">
        <f t="shared" si="8"/>
        <v>168666750055</v>
      </c>
      <c r="N29" s="24">
        <f t="shared" si="8"/>
        <v>137371914474.53</v>
      </c>
      <c r="O29" s="24">
        <f t="shared" si="8"/>
        <v>31294835580.470001</v>
      </c>
      <c r="P29" s="24">
        <f t="shared" si="8"/>
        <v>136978383411.53</v>
      </c>
      <c r="Q29" s="24">
        <f t="shared" si="8"/>
        <v>318807663.38</v>
      </c>
      <c r="R29" s="24">
        <f t="shared" si="8"/>
        <v>314724253.38</v>
      </c>
      <c r="S29" s="25">
        <f t="shared" si="0"/>
        <v>31688366643.470001</v>
      </c>
      <c r="T29" s="26">
        <f t="shared" si="1"/>
        <v>0.81212440132310104</v>
      </c>
      <c r="U29" s="26">
        <f t="shared" si="2"/>
        <v>1.8901630776429915E-3</v>
      </c>
      <c r="V29" s="26">
        <f t="shared" si="3"/>
        <v>1.8659531489008507E-3</v>
      </c>
      <c r="W29" s="2"/>
      <c r="X29" s="2"/>
      <c r="Y29" s="2"/>
    </row>
    <row r="30" spans="1:25" ht="35.1" customHeight="1" thickTop="1" thickBot="1" x14ac:dyDescent="0.3">
      <c r="A30" s="5" t="s">
        <v>22</v>
      </c>
      <c r="B30" s="5"/>
      <c r="C30" s="5"/>
      <c r="D30" s="5"/>
      <c r="E30" s="5"/>
      <c r="F30" s="5"/>
      <c r="G30" s="6" t="s">
        <v>61</v>
      </c>
      <c r="H30" s="7">
        <f>+H10+H22+H25+H29</f>
        <v>251446291660</v>
      </c>
      <c r="I30" s="7">
        <f t="shared" ref="I30:R30" si="9">+I10+I22+I25+I29</f>
        <v>30000000000</v>
      </c>
      <c r="J30" s="7">
        <f t="shared" si="9"/>
        <v>0</v>
      </c>
      <c r="K30" s="7">
        <f t="shared" si="9"/>
        <v>281446291660</v>
      </c>
      <c r="L30" s="7">
        <f t="shared" si="9"/>
        <v>0</v>
      </c>
      <c r="M30" s="7">
        <f t="shared" si="9"/>
        <v>281446291660</v>
      </c>
      <c r="N30" s="7">
        <f t="shared" si="9"/>
        <v>241475552304.14999</v>
      </c>
      <c r="O30" s="7">
        <f t="shared" si="9"/>
        <v>39970739355.850006</v>
      </c>
      <c r="P30" s="7">
        <f t="shared" si="9"/>
        <v>233901506018.52002</v>
      </c>
      <c r="Q30" s="7">
        <f t="shared" si="9"/>
        <v>14958427096.32</v>
      </c>
      <c r="R30" s="7">
        <f t="shared" si="9"/>
        <v>14729067056.32</v>
      </c>
      <c r="S30" s="21">
        <f t="shared" si="0"/>
        <v>47544785641.47998</v>
      </c>
      <c r="T30" s="17">
        <f t="shared" si="1"/>
        <v>0.83106977405509308</v>
      </c>
      <c r="U30" s="17">
        <f t="shared" si="2"/>
        <v>5.3148424902291713E-2</v>
      </c>
      <c r="V30" s="17">
        <f t="shared" si="3"/>
        <v>5.2333491301116121E-2</v>
      </c>
      <c r="W30" s="2"/>
      <c r="X30" s="2"/>
      <c r="Y30" s="2"/>
    </row>
    <row r="31" spans="1:25" ht="20.100000000000001" customHeight="1" thickTop="1" x14ac:dyDescent="0.25">
      <c r="A31" s="2" t="s">
        <v>68</v>
      </c>
      <c r="B31" s="2"/>
      <c r="C31" s="2"/>
      <c r="D31" s="2"/>
      <c r="E31" s="12"/>
      <c r="F31" s="13"/>
      <c r="G31" s="12"/>
      <c r="H31" s="12"/>
      <c r="I31" s="2"/>
      <c r="J31" s="2"/>
      <c r="K31" s="2"/>
      <c r="L31" s="14"/>
      <c r="M31" s="14"/>
      <c r="N31" s="14"/>
      <c r="O31" s="14"/>
      <c r="P31" s="14"/>
      <c r="Q31" s="15"/>
      <c r="R31" s="16"/>
      <c r="S31" s="16"/>
      <c r="T31" s="19"/>
      <c r="U31" s="19"/>
      <c r="V31" s="19"/>
      <c r="X31" s="2"/>
      <c r="Y31" s="2"/>
    </row>
    <row r="32" spans="1:25" ht="15" customHeight="1" x14ac:dyDescent="0.25">
      <c r="A32" s="2" t="s">
        <v>69</v>
      </c>
      <c r="B32" s="2"/>
      <c r="C32" s="2"/>
      <c r="D32" s="2"/>
      <c r="E32" s="12"/>
      <c r="F32" s="13"/>
      <c r="G32" s="12"/>
      <c r="H32" s="12"/>
      <c r="I32" s="2"/>
      <c r="J32" s="2"/>
      <c r="K32" s="2"/>
      <c r="L32" s="14"/>
      <c r="M32" s="14"/>
      <c r="N32" s="14"/>
      <c r="O32" s="14"/>
      <c r="P32" s="14"/>
      <c r="Q32" s="15"/>
      <c r="R32" s="16"/>
      <c r="S32" s="16"/>
      <c r="T32" s="18"/>
      <c r="U32" s="18"/>
      <c r="V32" s="18"/>
      <c r="W32" s="2"/>
      <c r="X32" s="2"/>
      <c r="Y32" s="2"/>
    </row>
    <row r="33" spans="1:25" ht="15" customHeight="1" x14ac:dyDescent="0.25">
      <c r="A33" s="2" t="s">
        <v>70</v>
      </c>
      <c r="B33" s="2"/>
      <c r="C33" s="2"/>
      <c r="D33" s="2"/>
      <c r="E33" s="12"/>
      <c r="F33" s="13"/>
      <c r="G33" s="12"/>
      <c r="H33" s="12"/>
      <c r="I33" s="2"/>
      <c r="J33" s="2"/>
      <c r="K33" s="2"/>
      <c r="L33" s="14"/>
      <c r="M33" s="14"/>
      <c r="N33" s="14"/>
      <c r="O33" s="14"/>
      <c r="P33" s="14"/>
      <c r="Q33" s="15"/>
      <c r="R33" s="16"/>
      <c r="S33" s="16"/>
      <c r="T33" s="18"/>
      <c r="U33" s="18"/>
      <c r="V33" s="18"/>
      <c r="W33" s="2"/>
      <c r="X33" s="2"/>
      <c r="Y33" s="2"/>
    </row>
    <row r="34" spans="1:25" ht="15" customHeight="1" x14ac:dyDescent="0.25">
      <c r="A34" s="2" t="s">
        <v>77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4"/>
      <c r="U34" s="4"/>
      <c r="V34" s="4"/>
      <c r="W34" s="2"/>
      <c r="X34" s="2"/>
      <c r="Y34" s="2"/>
    </row>
    <row r="35" spans="1:25" ht="15" customHeight="1" x14ac:dyDescent="0.25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2"/>
      <c r="S35" s="3"/>
      <c r="T35" s="4"/>
      <c r="U35" s="4"/>
      <c r="V35" s="4"/>
      <c r="W35" s="2"/>
      <c r="X35" s="2"/>
      <c r="Y35" s="2"/>
    </row>
    <row r="36" spans="1:25" ht="15" customHeight="1" x14ac:dyDescent="0.25">
      <c r="A36" s="2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4"/>
      <c r="U36" s="4"/>
      <c r="V36" s="4"/>
      <c r="W36" s="2"/>
      <c r="X36" s="2"/>
      <c r="Y36" s="2"/>
    </row>
    <row r="37" spans="1:25" ht="1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2"/>
      <c r="N37" s="2"/>
      <c r="O37" s="2"/>
      <c r="P37" s="2"/>
      <c r="Q37" s="2"/>
      <c r="R37" s="2"/>
      <c r="S37" s="3"/>
      <c r="T37" s="4"/>
      <c r="U37" s="4"/>
      <c r="V37" s="4"/>
      <c r="W37" s="2"/>
      <c r="X37" s="2"/>
      <c r="Y37" s="2"/>
    </row>
    <row r="38" spans="1:25" ht="24.95" customHeight="1" x14ac:dyDescent="0.25">
      <c r="A38" s="2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4"/>
      <c r="U38" s="4"/>
      <c r="V38" s="4"/>
      <c r="W38" s="2"/>
      <c r="X38" s="2"/>
      <c r="Y38" s="2"/>
    </row>
    <row r="39" spans="1:25" ht="30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4"/>
      <c r="U39" s="4"/>
      <c r="V39" s="4"/>
      <c r="W39" s="2"/>
      <c r="X39" s="2"/>
      <c r="Y39" s="2"/>
    </row>
    <row r="40" spans="1:25" ht="22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4"/>
      <c r="U40" s="4"/>
      <c r="V40" s="4"/>
      <c r="W40" s="2"/>
      <c r="X40" s="2"/>
      <c r="Y40" s="2"/>
    </row>
    <row r="41" spans="1:25" ht="24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4"/>
      <c r="U41" s="4"/>
      <c r="V41" s="4"/>
      <c r="W41" s="2"/>
      <c r="X41" s="2"/>
      <c r="Y41" s="2"/>
    </row>
    <row r="42" spans="1:2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2"/>
      <c r="X42" s="2"/>
      <c r="Y42" s="2"/>
    </row>
    <row r="43" spans="1:25" ht="30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2"/>
      <c r="X43" s="2"/>
      <c r="Y43" s="2"/>
    </row>
    <row r="44" spans="1:2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2"/>
      <c r="X44" s="2"/>
      <c r="Y44" s="2"/>
    </row>
    <row r="45" spans="1:2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2"/>
      <c r="X45" s="2"/>
      <c r="Y45" s="2"/>
    </row>
    <row r="46" spans="1:2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2"/>
      <c r="X46" s="2"/>
      <c r="Y46" s="2"/>
    </row>
    <row r="47" spans="1:2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2"/>
      <c r="X47" s="2"/>
      <c r="Y47" s="2"/>
    </row>
    <row r="48" spans="1:2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5">
      <c r="X51" s="2"/>
    </row>
    <row r="60" spans="1:25" ht="35.1" customHeight="1" x14ac:dyDescent="0.25"/>
    <row r="61" spans="1:25" ht="35.1" customHeight="1" x14ac:dyDescent="0.25"/>
    <row r="62" spans="1:25" ht="35.1" customHeight="1" x14ac:dyDescent="0.25"/>
    <row r="63" spans="1:25" ht="35.1" customHeight="1" x14ac:dyDescent="0.25"/>
    <row r="64" spans="1:25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</sheetData>
  <mergeCells count="6">
    <mergeCell ref="A2:V2"/>
    <mergeCell ref="A3:V3"/>
    <mergeCell ref="A4:V4"/>
    <mergeCell ref="R5:V5"/>
    <mergeCell ref="A37:L37"/>
    <mergeCell ref="A35:Q35"/>
  </mergeCells>
  <printOptions horizontalCentered="1"/>
  <pageMargins left="0.59055118110236227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</vt:lpstr>
      <vt:lpstr>'GASTOS DE INVERSION'!Títulos_a_imprimir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2021-05-04T00:47:20Z</cp:lastPrinted>
  <dcterms:created xsi:type="dcterms:W3CDTF">2021-05-02T20:41:14Z</dcterms:created>
  <dcterms:modified xsi:type="dcterms:W3CDTF">2021-05-04T00:52:02Z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